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4E332BB-B298-4323-B820-8DEF0A52F7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Лист2!$F$1:$F$171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2" l="1"/>
  <c r="L27" i="2"/>
  <c r="L30" i="2"/>
  <c r="L21" i="2"/>
  <c r="L19" i="2"/>
  <c r="L18" i="2"/>
  <c r="L16" i="2"/>
  <c r="L12" i="2"/>
  <c r="L5" i="2"/>
  <c r="L4" i="2"/>
  <c r="L2" i="2" l="1"/>
  <c r="H39" i="2"/>
  <c r="I11" i="2" l="1"/>
  <c r="I5" i="2" l="1"/>
  <c r="I4" i="2"/>
  <c r="I21" i="2"/>
  <c r="I19" i="2"/>
  <c r="I18" i="2"/>
  <c r="I17" i="2"/>
  <c r="I16" i="2"/>
  <c r="I15" i="2"/>
  <c r="I14" i="2"/>
  <c r="I20" i="2" s="1"/>
  <c r="I31" i="2" l="1"/>
  <c r="I32" i="2"/>
  <c r="I33" i="2"/>
  <c r="I35" i="2"/>
  <c r="I12" i="2"/>
  <c r="I36" i="2"/>
  <c r="I37" i="2"/>
  <c r="I29" i="2"/>
  <c r="I26" i="2"/>
  <c r="I24" i="2"/>
  <c r="I22" i="2"/>
  <c r="I25" i="2"/>
  <c r="I34" i="2"/>
  <c r="I7" i="2"/>
  <c r="I8" i="2"/>
  <c r="I9" i="2"/>
  <c r="I3" i="2"/>
  <c r="I10" i="2"/>
  <c r="I38" i="2" l="1"/>
  <c r="I27" i="2"/>
  <c r="I28" i="2"/>
  <c r="I30" i="2"/>
  <c r="I23" i="2"/>
  <c r="I6" i="2"/>
  <c r="I13" i="2" s="1"/>
  <c r="I39" i="2" l="1"/>
</calcChain>
</file>

<file path=xl/sharedStrings.xml><?xml version="1.0" encoding="utf-8"?>
<sst xmlns="http://schemas.openxmlformats.org/spreadsheetml/2006/main" count="108" uniqueCount="106">
  <si>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</si>
  <si>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</si>
  <si>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</si>
  <si>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</si>
  <si>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</si>
  <si>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</si>
  <si>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</si>
  <si>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</si>
  <si>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</si>
  <si>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</si>
  <si>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</si>
  <si>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</si>
  <si>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</si>
  <si>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</si>
  <si>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</si>
  <si>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</si>
  <si>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Наименование</t>
  </si>
  <si>
    <t>Код УТ</t>
  </si>
  <si>
    <t>Бух. Код</t>
  </si>
  <si>
    <t>005</t>
  </si>
  <si>
    <t>096</t>
  </si>
  <si>
    <t>092</t>
  </si>
  <si>
    <t>084</t>
  </si>
  <si>
    <t>030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</si>
  <si>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</si>
  <si>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</si>
  <si>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</si>
  <si>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</si>
  <si>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</si>
  <si>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</si>
  <si>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</si>
  <si>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</si>
  <si>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Сосиски Вязанка Молочные, Вязанка вискофан МГС, 0.45кг, ПОКОМ, шт</t>
  </si>
  <si>
    <t>БП-16096</t>
  </si>
  <si>
    <t>016</t>
  </si>
  <si>
    <t>017</t>
  </si>
  <si>
    <t xml:space="preserve">БП-15796   </t>
  </si>
  <si>
    <t xml:space="preserve">БП-15795   </t>
  </si>
  <si>
    <t xml:space="preserve">БП-16112   </t>
  </si>
  <si>
    <t>231</t>
  </si>
  <si>
    <t xml:space="preserve">БП-15785   </t>
  </si>
  <si>
    <t>253</t>
  </si>
  <si>
    <t>БП-17019</t>
  </si>
  <si>
    <t>БП-21139</t>
  </si>
  <si>
    <t>БП-15823</t>
  </si>
  <si>
    <t xml:space="preserve">БП-15825   </t>
  </si>
  <si>
    <t>БП-17708</t>
  </si>
  <si>
    <t>БП-20449</t>
  </si>
  <si>
    <t>БП-20462</t>
  </si>
  <si>
    <t>БП-20450</t>
  </si>
  <si>
    <t>200</t>
  </si>
  <si>
    <t>БП-17483</t>
  </si>
  <si>
    <t>277</t>
  </si>
  <si>
    <t>БП-21910</t>
  </si>
  <si>
    <t>225</t>
  </si>
  <si>
    <t>БП-20613</t>
  </si>
  <si>
    <t>215</t>
  </si>
  <si>
    <t>БП-17449</t>
  </si>
  <si>
    <t>217</t>
  </si>
  <si>
    <t>БП-20214</t>
  </si>
  <si>
    <t>229</t>
  </si>
  <si>
    <t>БП-17450</t>
  </si>
  <si>
    <t>236</t>
  </si>
  <si>
    <t xml:space="preserve">БП-20203   </t>
  </si>
  <si>
    <t>239</t>
  </si>
  <si>
    <t>БП-20175</t>
  </si>
  <si>
    <t>242</t>
  </si>
  <si>
    <t>БП-20204</t>
  </si>
  <si>
    <t>079</t>
  </si>
  <si>
    <t xml:space="preserve">БП-16031   </t>
  </si>
  <si>
    <t>250</t>
  </si>
  <si>
    <t>БП-20708</t>
  </si>
  <si>
    <t>255</t>
  </si>
  <si>
    <t>БП-20611</t>
  </si>
  <si>
    <t>281</t>
  </si>
  <si>
    <t>БП-21839</t>
  </si>
  <si>
    <t>282</t>
  </si>
  <si>
    <t>БП-22103</t>
  </si>
  <si>
    <t>Вес, кг</t>
  </si>
  <si>
    <t>115</t>
  </si>
  <si>
    <t>БП-21197</t>
  </si>
  <si>
    <t>ИТОГО:</t>
  </si>
  <si>
    <t>ЗАКАЗ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</si>
  <si>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</si>
  <si>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</si>
  <si>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</si>
  <si>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БП-22066</t>
  </si>
  <si>
    <t>273</t>
  </si>
  <si>
    <t>БП-21485</t>
  </si>
  <si>
    <t>БП-21161</t>
  </si>
  <si>
    <t>Прайс ДНР</t>
  </si>
  <si>
    <t>Итого по 10%</t>
  </si>
  <si>
    <t>Колбаса Филейбургская с душистым чесноком,ВЕС, ТМ Баварушка ПОКОМ</t>
  </si>
  <si>
    <t>Колбаса Мясорубская ТМ Стародворье с сочной грудинкой , 0,35 кг срез  ПОКОМ</t>
  </si>
  <si>
    <t>Колбаса вареная Филейская ТМ Вязанка ТС Классическая ВЕС  ПОКОМ</t>
  </si>
  <si>
    <t>330</t>
  </si>
  <si>
    <t>БП-22641</t>
  </si>
  <si>
    <t>Колбаса Нежная ТМ Зареченские ВЕС  ПОКОМ</t>
  </si>
  <si>
    <t>316</t>
  </si>
  <si>
    <t>БП-22616</t>
  </si>
  <si>
    <t>Колбаса Балыкбургская рубленая, в/у 0,35 кг срез, БАВАРУШКА ПОКОМ</t>
  </si>
  <si>
    <t>Колбаса Молочная по-стародворски, ВЕС   ПОКОМ</t>
  </si>
  <si>
    <t>Итого по 5%</t>
  </si>
  <si>
    <t>сварог</t>
  </si>
  <si>
    <t>Крым</t>
  </si>
  <si>
    <t>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</si>
</sst>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 tint="4.9989318521683403E-2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80">
    <xf numFmtId="0" fontId="0" fillId="0" borderId="0" xfId="0"/>
    <xf numFmtId="0" fontId="0" fillId="0" borderId="0" xfId="0" applyBorder="1"/>
    <xf numFmtId="49" fontId="0" fillId="0" borderId="0" xfId="0" applyNumberFormat="1"/>
    <xf numFmtId="0" fontId="0" fillId="0" borderId="14" xfId="0" applyBorder="1"/>
    <xf numFmtId="0" fontId="0" fillId="0" borderId="0" xfId="0" applyAlignment="1"/>
    <xf numFmtId="0" fontId="0" fillId="24" borderId="0" xfId="0" applyNumberFormat="1" applyFill="1"/>
    <xf numFmtId="0" fontId="41" fillId="0" borderId="0" xfId="0" applyFont="1" applyAlignment="1">
      <alignment horizontal="center" vertical="center" wrapText="1"/>
    </xf>
    <xf numFmtId="0" fontId="0" fillId="0" borderId="15" xfId="0" applyBorder="1"/>
    <xf numFmtId="49" fontId="34" fillId="0" borderId="20" xfId="0" applyNumberFormat="1" applyFont="1" applyBorder="1" applyAlignment="1">
      <alignment horizontal="center" vertical="center"/>
    </xf>
    <xf numFmtId="49" fontId="34" fillId="0" borderId="21" xfId="0" applyNumberFormat="1" applyFont="1" applyBorder="1" applyAlignment="1">
      <alignment horizontal="center" vertical="center"/>
    </xf>
    <xf numFmtId="49" fontId="34" fillId="0" borderId="26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2" fontId="44" fillId="0" borderId="0" xfId="0" applyNumberFormat="1" applyFont="1"/>
    <xf numFmtId="167" fontId="0" fillId="24" borderId="0" xfId="0" applyNumberFormat="1" applyFill="1"/>
    <xf numFmtId="0" fontId="42" fillId="28" borderId="17" xfId="0" applyFont="1" applyFill="1" applyBorder="1" applyAlignment="1">
      <alignment horizontal="center" vertical="center"/>
    </xf>
    <xf numFmtId="168" fontId="40" fillId="26" borderId="20" xfId="0" applyNumberFormat="1" applyFont="1" applyFill="1" applyBorder="1" applyAlignment="1">
      <alignment horizontal="center" vertical="center"/>
    </xf>
    <xf numFmtId="168" fontId="46" fillId="27" borderId="22" xfId="0" applyNumberFormat="1" applyFont="1" applyFill="1" applyBorder="1" applyAlignment="1">
      <alignment horizontal="center" vertical="center"/>
    </xf>
    <xf numFmtId="168" fontId="40" fillId="26" borderId="21" xfId="0" applyNumberFormat="1" applyFont="1" applyFill="1" applyBorder="1" applyAlignment="1">
      <alignment horizontal="center" vertical="center"/>
    </xf>
    <xf numFmtId="168" fontId="46" fillId="27" borderId="23" xfId="0" applyNumberFormat="1" applyFont="1" applyFill="1" applyBorder="1" applyAlignment="1">
      <alignment horizontal="center" vertical="center"/>
    </xf>
    <xf numFmtId="168" fontId="40" fillId="26" borderId="26" xfId="0" applyNumberFormat="1" applyFont="1" applyFill="1" applyBorder="1" applyAlignment="1">
      <alignment horizontal="center" vertical="center"/>
    </xf>
    <xf numFmtId="1" fontId="40" fillId="26" borderId="20" xfId="0" applyNumberFormat="1" applyFont="1" applyFill="1" applyBorder="1" applyAlignment="1">
      <alignment horizontal="center" vertical="center"/>
    </xf>
    <xf numFmtId="168" fontId="43" fillId="26" borderId="25" xfId="0" applyNumberFormat="1" applyFont="1" applyFill="1" applyBorder="1" applyAlignment="1">
      <alignment horizontal="center" vertical="center"/>
    </xf>
    <xf numFmtId="168" fontId="47" fillId="27" borderId="13" xfId="0" applyNumberFormat="1" applyFont="1" applyFill="1" applyBorder="1" applyAlignment="1">
      <alignment horizontal="center" vertical="center"/>
    </xf>
    <xf numFmtId="0" fontId="38" fillId="0" borderId="27" xfId="1953" applyNumberFormat="1" applyFont="1" applyBorder="1" applyAlignment="1">
      <alignment horizontal="center" vertical="center" wrapText="1"/>
    </xf>
    <xf numFmtId="0" fontId="38" fillId="0" borderId="22" xfId="1953" applyNumberFormat="1" applyFont="1" applyBorder="1" applyAlignment="1">
      <alignment horizontal="center" vertical="center" wrapText="1"/>
    </xf>
    <xf numFmtId="0" fontId="38" fillId="0" borderId="23" xfId="1953" applyNumberFormat="1" applyFont="1" applyBorder="1" applyAlignment="1">
      <alignment horizontal="center" vertical="center" wrapText="1"/>
    </xf>
    <xf numFmtId="0" fontId="38" fillId="0" borderId="22" xfId="1953" applyFont="1" applyBorder="1" applyAlignment="1">
      <alignment horizontal="center" vertical="center" wrapText="1"/>
    </xf>
    <xf numFmtId="0" fontId="41" fillId="24" borderId="24" xfId="1952" applyNumberFormat="1" applyFont="1" applyFill="1" applyBorder="1" applyAlignment="1">
      <alignment horizontal="center" vertical="center"/>
    </xf>
    <xf numFmtId="2" fontId="41" fillId="24" borderId="24" xfId="1952" applyNumberFormat="1" applyFont="1" applyFill="1" applyBorder="1" applyAlignment="1">
      <alignment horizontal="center" vertical="center"/>
    </xf>
    <xf numFmtId="167" fontId="34" fillId="24" borderId="27" xfId="0" applyNumberFormat="1" applyFont="1" applyFill="1" applyBorder="1" applyAlignment="1">
      <alignment horizontal="center" vertical="center"/>
    </xf>
    <xf numFmtId="167" fontId="34" fillId="24" borderId="22" xfId="0" applyNumberFormat="1" applyFont="1" applyFill="1" applyBorder="1" applyAlignment="1">
      <alignment horizontal="center" vertical="center"/>
    </xf>
    <xf numFmtId="167" fontId="34" fillId="24" borderId="23" xfId="0" applyNumberFormat="1" applyFont="1" applyFill="1" applyBorder="1" applyAlignment="1">
      <alignment horizontal="center" vertical="center"/>
    </xf>
    <xf numFmtId="0" fontId="37" fillId="24" borderId="11" xfId="1952" applyNumberFormat="1" applyFont="1" applyFill="1" applyBorder="1" applyAlignment="1">
      <alignment horizontal="left" vertical="top" wrapText="1"/>
    </xf>
    <xf numFmtId="0" fontId="41" fillId="24" borderId="32" xfId="1952" applyFont="1" applyFill="1" applyBorder="1" applyAlignment="1">
      <alignment horizontal="center" vertical="center"/>
    </xf>
    <xf numFmtId="0" fontId="41" fillId="24" borderId="24" xfId="1952" applyFont="1" applyFill="1" applyBorder="1" applyAlignment="1">
      <alignment horizontal="center" vertical="center"/>
    </xf>
    <xf numFmtId="0" fontId="41" fillId="24" borderId="33" xfId="1952" applyFont="1" applyFill="1" applyBorder="1" applyAlignment="1">
      <alignment horizontal="center" vertical="center"/>
    </xf>
    <xf numFmtId="0" fontId="36" fillId="28" borderId="18" xfId="0" applyFont="1" applyFill="1" applyBorder="1" applyAlignment="1">
      <alignment horizontal="center" vertical="center" wrapText="1"/>
    </xf>
    <xf numFmtId="167" fontId="35" fillId="28" borderId="34" xfId="0" applyNumberFormat="1" applyFont="1" applyFill="1" applyBorder="1" applyAlignment="1">
      <alignment horizontal="center" vertical="center" wrapText="1"/>
    </xf>
    <xf numFmtId="49" fontId="35" fillId="28" borderId="35" xfId="0" applyNumberFormat="1" applyFont="1" applyFill="1" applyBorder="1" applyAlignment="1">
      <alignment horizontal="center" vertical="center" wrapText="1"/>
    </xf>
    <xf numFmtId="0" fontId="35" fillId="28" borderId="30" xfId="0" applyFont="1" applyFill="1" applyBorder="1" applyAlignment="1">
      <alignment horizontal="center" vertical="center" wrapText="1"/>
    </xf>
    <xf numFmtId="167" fontId="34" fillId="0" borderId="22" xfId="0" applyNumberFormat="1" applyFont="1" applyFill="1" applyBorder="1" applyAlignment="1">
      <alignment horizontal="center" vertical="center"/>
    </xf>
    <xf numFmtId="9" fontId="33" fillId="0" borderId="36" xfId="0" applyNumberFormat="1" applyFont="1" applyBorder="1" applyAlignment="1">
      <alignment horizontal="center" vertical="center"/>
    </xf>
    <xf numFmtId="9" fontId="32" fillId="0" borderId="37" xfId="0" applyNumberFormat="1" applyFont="1" applyFill="1" applyBorder="1" applyAlignment="1">
      <alignment vertical="center" textRotation="90"/>
    </xf>
    <xf numFmtId="168" fontId="48" fillId="29" borderId="10" xfId="0" applyNumberFormat="1" applyFont="1" applyFill="1" applyBorder="1" applyAlignment="1">
      <alignment horizontal="center" vertical="center" wrapText="1"/>
    </xf>
    <xf numFmtId="0" fontId="35" fillId="26" borderId="25" xfId="0" applyNumberFormat="1" applyFont="1" applyFill="1" applyBorder="1" applyAlignment="1">
      <alignment horizontal="center" vertical="center" wrapText="1"/>
    </xf>
    <xf numFmtId="2" fontId="45" fillId="25" borderId="13" xfId="0" applyNumberFormat="1" applyFont="1" applyFill="1" applyBorder="1" applyAlignment="1">
      <alignment horizontal="center" vertical="center" wrapText="1"/>
    </xf>
    <xf numFmtId="0" fontId="37" fillId="24" borderId="12" xfId="1952" applyNumberFormat="1" applyFont="1" applyFill="1" applyBorder="1" applyAlignment="1">
      <alignment horizontal="left" vertical="top" wrapText="1"/>
    </xf>
    <xf numFmtId="0" fontId="37" fillId="24" borderId="12" xfId="1952" applyFont="1" applyFill="1" applyBorder="1" applyAlignment="1">
      <alignment horizontal="left" vertical="center" wrapText="1"/>
    </xf>
    <xf numFmtId="0" fontId="37" fillId="24" borderId="12" xfId="1952" applyFont="1" applyFill="1" applyBorder="1" applyAlignment="1">
      <alignment horizontal="left" vertical="top" wrapText="1"/>
    </xf>
    <xf numFmtId="0" fontId="37" fillId="24" borderId="16" xfId="1952" applyNumberFormat="1" applyFont="1" applyFill="1" applyBorder="1" applyAlignment="1">
      <alignment horizontal="left" vertical="top" wrapText="1"/>
    </xf>
    <xf numFmtId="2" fontId="41" fillId="24" borderId="31" xfId="1952" applyNumberFormat="1" applyFont="1" applyFill="1" applyBorder="1" applyAlignment="1">
      <alignment horizontal="center" vertical="center"/>
    </xf>
    <xf numFmtId="0" fontId="41" fillId="24" borderId="0" xfId="1952" applyNumberFormat="1" applyFont="1" applyFill="1" applyBorder="1" applyAlignment="1">
      <alignment horizontal="center" vertical="center"/>
    </xf>
    <xf numFmtId="0" fontId="48" fillId="29" borderId="38" xfId="0" applyFont="1" applyFill="1" applyBorder="1" applyAlignment="1">
      <alignment horizontal="right" vertical="center"/>
    </xf>
    <xf numFmtId="0" fontId="48" fillId="29" borderId="0" xfId="0" applyFont="1" applyFill="1" applyBorder="1" applyAlignment="1">
      <alignment horizontal="right" vertical="center"/>
    </xf>
    <xf numFmtId="0" fontId="48" fillId="29" borderId="37" xfId="0" applyFont="1" applyFill="1" applyBorder="1" applyAlignment="1">
      <alignment horizontal="right" vertical="center"/>
    </xf>
    <xf numFmtId="168" fontId="48" fillId="29" borderId="28" xfId="0" applyNumberFormat="1" applyFont="1" applyFill="1" applyBorder="1" applyAlignment="1">
      <alignment horizontal="center" vertical="center" wrapText="1"/>
    </xf>
    <xf numFmtId="9" fontId="32" fillId="0" borderId="0" xfId="0" applyNumberFormat="1" applyFont="1" applyFill="1" applyBorder="1" applyAlignment="1">
      <alignment vertical="center" textRotation="90"/>
    </xf>
    <xf numFmtId="168" fontId="46" fillId="24" borderId="22" xfId="0" applyNumberFormat="1" applyFont="1" applyFill="1" applyBorder="1" applyAlignment="1">
      <alignment horizontal="center" vertical="center"/>
    </xf>
    <xf numFmtId="168" fontId="46" fillId="24" borderId="27" xfId="0" applyNumberFormat="1" applyFont="1" applyFill="1" applyBorder="1" applyAlignment="1">
      <alignment horizontal="center" vertical="center"/>
    </xf>
    <xf numFmtId="9" fontId="32" fillId="28" borderId="18" xfId="0" applyNumberFormat="1" applyFont="1" applyFill="1" applyBorder="1" applyAlignment="1">
      <alignment horizontal="center" vertical="center" textRotation="90"/>
    </xf>
    <xf numFmtId="0" fontId="39" fillId="25" borderId="17" xfId="1953" applyNumberFormat="1" applyFont="1" applyFill="1" applyBorder="1" applyAlignment="1">
      <alignment horizontal="right" vertical="center" wrapText="1"/>
    </xf>
    <xf numFmtId="0" fontId="39" fillId="25" borderId="15" xfId="1953" applyNumberFormat="1" applyFont="1" applyFill="1" applyBorder="1" applyAlignment="1">
      <alignment horizontal="right" vertical="center" wrapText="1"/>
    </xf>
    <xf numFmtId="0" fontId="48" fillId="29" borderId="17" xfId="0" applyFont="1" applyFill="1" applyBorder="1" applyAlignment="1">
      <alignment horizontal="right" vertical="center"/>
    </xf>
    <xf numFmtId="0" fontId="48" fillId="29" borderId="10" xfId="0" applyFont="1" applyFill="1" applyBorder="1" applyAlignment="1">
      <alignment horizontal="right" vertical="center"/>
    </xf>
    <xf numFmtId="0" fontId="0" fillId="30" borderId="18" xfId="0" applyFill="1" applyBorder="1" applyAlignment="1">
      <alignment horizontal="center"/>
    </xf>
    <xf numFmtId="9" fontId="32" fillId="28" borderId="19" xfId="0" applyNumberFormat="1" applyFont="1" applyFill="1" applyBorder="1" applyAlignment="1">
      <alignment horizontal="center" vertical="center" textRotation="90"/>
    </xf>
    <xf numFmtId="9" fontId="32" fillId="28" borderId="16" xfId="0" applyNumberFormat="1" applyFont="1" applyFill="1" applyBorder="1" applyAlignment="1">
      <alignment horizontal="center" vertical="center" textRotation="90"/>
    </xf>
    <xf numFmtId="0" fontId="49" fillId="0" borderId="0" xfId="0" applyFont="1"/>
    <xf numFmtId="0" fontId="49" fillId="0" borderId="0" xfId="0" applyFont="1" applyBorder="1"/>
    <xf numFmtId="0" fontId="49" fillId="0" borderId="29" xfId="0" applyFont="1" applyBorder="1"/>
    <xf numFmtId="0" fontId="43" fillId="24" borderId="18" xfId="1952" applyFont="1" applyFill="1" applyBorder="1" applyAlignment="1">
      <alignment horizontal="center" vertical="center" textRotation="180" wrapText="1"/>
    </xf>
    <xf numFmtId="0" fontId="43" fillId="24" borderId="19" xfId="1952" applyFont="1" applyFill="1" applyBorder="1" applyAlignment="1">
      <alignment horizontal="center" vertical="center" textRotation="180" wrapText="1"/>
    </xf>
    <xf numFmtId="0" fontId="43" fillId="24" borderId="16" xfId="1952" applyFont="1" applyFill="1" applyBorder="1" applyAlignment="1">
      <alignment horizontal="center" vertical="center" textRotation="180" wrapText="1"/>
    </xf>
    <xf numFmtId="0" fontId="49" fillId="0" borderId="0" xfId="0" applyFont="1" applyAlignment="1"/>
    <xf numFmtId="168" fontId="49" fillId="0" borderId="0" xfId="0" applyNumberFormat="1" applyFont="1"/>
    <xf numFmtId="0" fontId="49" fillId="31" borderId="0" xfId="0" applyFont="1" applyFill="1" applyBorder="1"/>
    <xf numFmtId="168" fontId="49" fillId="31" borderId="0" xfId="0" applyNumberFormat="1" applyFont="1" applyFill="1"/>
    <xf numFmtId="0" fontId="49" fillId="31" borderId="0" xfId="0" applyFont="1" applyFill="1"/>
    <xf numFmtId="0" fontId="49" fillId="31" borderId="0" xfId="0" applyFont="1" applyFill="1" applyBorder="1" applyAlignment="1"/>
    <xf numFmtId="168" fontId="43" fillId="0" borderId="0" xfId="0" applyNumberFormat="1" applyFont="1"/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C15DB651-DDC0-49B5-BBE9-E3FA6362221A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AC90-BAF6-4803-AC31-3024B1C02E26}">
  <sheetPr>
    <pageSetUpPr fitToPage="1"/>
  </sheetPr>
  <dimension ref="A1:L41"/>
  <sheetViews>
    <sheetView tabSelected="1" zoomScale="68" zoomScaleNormal="68" workbookViewId="0">
      <pane ySplit="2" topLeftCell="A21" activePane="bottomLeft" state="frozen"/>
      <selection pane="bottomLeft" activeCell="O29" sqref="O29"/>
    </sheetView>
  </sheetViews>
  <sheetFormatPr defaultRowHeight="23.25" x14ac:dyDescent="0.35"/>
  <cols>
    <col min="1" max="1" width="3.85546875" customWidth="1"/>
    <col min="2" max="2" width="10.7109375" bestFit="1" customWidth="1"/>
    <col min="3" max="3" width="133.5703125" style="11" customWidth="1"/>
    <col min="4" max="4" width="6.85546875" style="6" hidden="1" customWidth="1"/>
    <col min="5" max="5" width="13.42578125" style="13" customWidth="1"/>
    <col min="6" max="6" width="11.42578125" style="2" customWidth="1"/>
    <col min="7" max="7" width="15" customWidth="1"/>
    <col min="8" max="8" width="19.85546875" style="5" customWidth="1"/>
    <col min="9" max="9" width="17.7109375" style="12" customWidth="1"/>
    <col min="10" max="10" width="9.140625" style="67"/>
    <col min="11" max="11" width="14.7109375" style="67" customWidth="1"/>
    <col min="12" max="12" width="16" style="67" bestFit="1" customWidth="1"/>
  </cols>
  <sheetData>
    <row r="1" spans="1:12" ht="24" thickBot="1" x14ac:dyDescent="0.4">
      <c r="B1" s="1"/>
    </row>
    <row r="2" spans="1:12" ht="42.75" thickBot="1" x14ac:dyDescent="0.4">
      <c r="B2" s="3"/>
      <c r="C2" s="36" t="s">
        <v>16</v>
      </c>
      <c r="D2" s="14"/>
      <c r="E2" s="37" t="s">
        <v>90</v>
      </c>
      <c r="F2" s="38" t="s">
        <v>17</v>
      </c>
      <c r="G2" s="39" t="s">
        <v>18</v>
      </c>
      <c r="H2" s="44" t="s">
        <v>82</v>
      </c>
      <c r="I2" s="45" t="s">
        <v>78</v>
      </c>
      <c r="J2" s="68"/>
      <c r="K2" s="68"/>
      <c r="L2" s="68">
        <f>SUM(L3:L37)</f>
        <v>900</v>
      </c>
    </row>
    <row r="3" spans="1:12" ht="27" thickBot="1" x14ac:dyDescent="0.4">
      <c r="B3" s="59" t="s">
        <v>104</v>
      </c>
      <c r="C3" s="47" t="s">
        <v>24</v>
      </c>
      <c r="D3" s="35">
        <v>1</v>
      </c>
      <c r="E3" s="30">
        <v>283.75</v>
      </c>
      <c r="F3" s="8" t="s">
        <v>19</v>
      </c>
      <c r="G3" s="24" t="s">
        <v>33</v>
      </c>
      <c r="H3" s="15">
        <v>200</v>
      </c>
      <c r="I3" s="57">
        <f t="shared" ref="I3:I12" si="0">D3*H3</f>
        <v>200</v>
      </c>
      <c r="J3" s="70" t="s">
        <v>105</v>
      </c>
      <c r="K3" s="68"/>
      <c r="L3" s="68"/>
    </row>
    <row r="4" spans="1:12" ht="27" thickBot="1" x14ac:dyDescent="0.4">
      <c r="B4" s="59"/>
      <c r="C4" s="47" t="s">
        <v>29</v>
      </c>
      <c r="D4" s="34">
        <v>1</v>
      </c>
      <c r="E4" s="30">
        <v>157</v>
      </c>
      <c r="F4" s="8">
        <v>219</v>
      </c>
      <c r="G4" s="24" t="s">
        <v>47</v>
      </c>
      <c r="H4" s="15">
        <v>1000</v>
      </c>
      <c r="I4" s="57">
        <f t="shared" si="0"/>
        <v>1000</v>
      </c>
      <c r="J4" s="71"/>
      <c r="K4" s="77">
        <v>900</v>
      </c>
      <c r="L4" s="76">
        <f>H4-K4</f>
        <v>100</v>
      </c>
    </row>
    <row r="5" spans="1:12" ht="27" thickBot="1" x14ac:dyDescent="0.4">
      <c r="B5" s="59"/>
      <c r="C5" s="47" t="s">
        <v>30</v>
      </c>
      <c r="D5" s="34">
        <v>1</v>
      </c>
      <c r="E5" s="30">
        <v>157</v>
      </c>
      <c r="F5" s="8">
        <v>230</v>
      </c>
      <c r="G5" s="24" t="s">
        <v>48</v>
      </c>
      <c r="H5" s="15">
        <v>1000</v>
      </c>
      <c r="I5" s="57">
        <f t="shared" si="0"/>
        <v>1000</v>
      </c>
      <c r="J5" s="71"/>
      <c r="K5" s="75">
        <v>900</v>
      </c>
      <c r="L5" s="76">
        <f>H5-K5</f>
        <v>100</v>
      </c>
    </row>
    <row r="6" spans="1:12" ht="27" thickBot="1" x14ac:dyDescent="0.4">
      <c r="B6" s="59"/>
      <c r="C6" s="47" t="s">
        <v>25</v>
      </c>
      <c r="D6" s="34">
        <v>1</v>
      </c>
      <c r="E6" s="30">
        <v>274.97000000000003</v>
      </c>
      <c r="F6" s="8">
        <v>266</v>
      </c>
      <c r="G6" s="24" t="s">
        <v>43</v>
      </c>
      <c r="H6" s="15">
        <v>50</v>
      </c>
      <c r="I6" s="57">
        <f t="shared" si="0"/>
        <v>50</v>
      </c>
      <c r="J6" s="71"/>
      <c r="K6" s="77"/>
      <c r="L6" s="76"/>
    </row>
    <row r="7" spans="1:12" ht="27" customHeight="1" thickBot="1" x14ac:dyDescent="0.4">
      <c r="B7" s="59"/>
      <c r="C7" s="47" t="s">
        <v>28</v>
      </c>
      <c r="D7" s="28">
        <v>0.28000000000000003</v>
      </c>
      <c r="E7" s="30">
        <v>97.58</v>
      </c>
      <c r="F7" s="8" t="s">
        <v>22</v>
      </c>
      <c r="G7" s="24" t="s">
        <v>46</v>
      </c>
      <c r="H7" s="20">
        <v>300</v>
      </c>
      <c r="I7" s="57">
        <f t="shared" si="0"/>
        <v>84.000000000000014</v>
      </c>
      <c r="J7" s="71"/>
      <c r="K7" s="77"/>
      <c r="L7" s="76"/>
    </row>
    <row r="8" spans="1:12" ht="27" thickBot="1" x14ac:dyDescent="0.4">
      <c r="B8" s="59"/>
      <c r="C8" s="47" t="s">
        <v>27</v>
      </c>
      <c r="D8" s="28">
        <v>0.42</v>
      </c>
      <c r="E8" s="30">
        <v>106.56</v>
      </c>
      <c r="F8" s="8" t="s">
        <v>21</v>
      </c>
      <c r="G8" s="24" t="s">
        <v>45</v>
      </c>
      <c r="H8" s="20">
        <v>900</v>
      </c>
      <c r="I8" s="57">
        <f t="shared" si="0"/>
        <v>378</v>
      </c>
      <c r="J8" s="71"/>
      <c r="K8" s="77"/>
      <c r="L8" s="76"/>
    </row>
    <row r="9" spans="1:12" ht="27" thickBot="1" x14ac:dyDescent="0.4">
      <c r="B9" s="59"/>
      <c r="C9" s="47" t="s">
        <v>26</v>
      </c>
      <c r="D9" s="50">
        <v>0.42</v>
      </c>
      <c r="E9" s="30">
        <v>91.28</v>
      </c>
      <c r="F9" s="8" t="s">
        <v>20</v>
      </c>
      <c r="G9" s="24" t="s">
        <v>44</v>
      </c>
      <c r="H9" s="20">
        <v>1800</v>
      </c>
      <c r="I9" s="57">
        <f t="shared" si="0"/>
        <v>756</v>
      </c>
      <c r="J9" s="71"/>
      <c r="K9" s="77"/>
      <c r="L9" s="76"/>
    </row>
    <row r="10" spans="1:12" ht="27" thickBot="1" x14ac:dyDescent="0.4">
      <c r="B10" s="59"/>
      <c r="C10" s="47" t="s">
        <v>13</v>
      </c>
      <c r="D10" s="34">
        <v>1</v>
      </c>
      <c r="E10" s="30">
        <v>267.8</v>
      </c>
      <c r="F10" s="8" t="s">
        <v>35</v>
      </c>
      <c r="G10" s="24" t="s">
        <v>36</v>
      </c>
      <c r="H10" s="15">
        <v>700</v>
      </c>
      <c r="I10" s="57">
        <f t="shared" si="0"/>
        <v>700</v>
      </c>
      <c r="J10" s="71"/>
      <c r="K10" s="77"/>
      <c r="L10" s="76"/>
    </row>
    <row r="11" spans="1:12" ht="27" thickBot="1" x14ac:dyDescent="0.4">
      <c r="B11" s="59"/>
      <c r="C11" s="47" t="s">
        <v>15</v>
      </c>
      <c r="D11" s="34">
        <v>1</v>
      </c>
      <c r="E11" s="30">
        <v>204.37</v>
      </c>
      <c r="F11" s="8" t="s">
        <v>41</v>
      </c>
      <c r="G11" s="24" t="s">
        <v>42</v>
      </c>
      <c r="H11" s="15">
        <v>200</v>
      </c>
      <c r="I11" s="57">
        <f t="shared" si="0"/>
        <v>200</v>
      </c>
      <c r="J11" s="71"/>
      <c r="K11" s="77"/>
      <c r="L11" s="76"/>
    </row>
    <row r="12" spans="1:12" ht="27" thickBot="1" x14ac:dyDescent="0.4">
      <c r="B12" s="59"/>
      <c r="C12" s="46" t="s">
        <v>10</v>
      </c>
      <c r="D12" s="27">
        <v>1</v>
      </c>
      <c r="E12" s="30">
        <v>178.74</v>
      </c>
      <c r="F12" s="8" t="s">
        <v>72</v>
      </c>
      <c r="G12" s="24" t="s">
        <v>73</v>
      </c>
      <c r="H12" s="15">
        <v>1500</v>
      </c>
      <c r="I12" s="16">
        <f t="shared" si="0"/>
        <v>1500</v>
      </c>
      <c r="J12" s="72"/>
      <c r="K12" s="77">
        <v>1350</v>
      </c>
      <c r="L12" s="76">
        <f>H12-K12</f>
        <v>150</v>
      </c>
    </row>
    <row r="13" spans="1:12" ht="27" thickBot="1" x14ac:dyDescent="0.4">
      <c r="A13" s="1"/>
      <c r="B13" s="7"/>
      <c r="C13" s="62" t="s">
        <v>91</v>
      </c>
      <c r="D13" s="62"/>
      <c r="E13" s="62"/>
      <c r="F13" s="62"/>
      <c r="G13" s="62"/>
      <c r="H13" s="63"/>
      <c r="I13" s="43">
        <f>SUM(I3:I12)</f>
        <v>5868</v>
      </c>
      <c r="J13" s="68"/>
      <c r="L13" s="74"/>
    </row>
    <row r="14" spans="1:12" ht="26.25" customHeight="1" x14ac:dyDescent="0.35">
      <c r="B14" s="65" t="s">
        <v>103</v>
      </c>
      <c r="C14" s="47" t="s">
        <v>31</v>
      </c>
      <c r="D14" s="34">
        <v>1</v>
      </c>
      <c r="E14" s="30">
        <v>157</v>
      </c>
      <c r="F14" s="8">
        <v>235</v>
      </c>
      <c r="G14" s="24" t="s">
        <v>49</v>
      </c>
      <c r="H14" s="15">
        <v>200</v>
      </c>
      <c r="I14" s="16">
        <f t="shared" ref="I14:I19" si="1">D14*H14</f>
        <v>200</v>
      </c>
      <c r="J14" s="70" t="s">
        <v>104</v>
      </c>
      <c r="L14" s="74"/>
    </row>
    <row r="15" spans="1:12" ht="27" thickBot="1" x14ac:dyDescent="0.4">
      <c r="B15" s="65"/>
      <c r="C15" s="47" t="s">
        <v>14</v>
      </c>
      <c r="D15" s="33">
        <v>1</v>
      </c>
      <c r="E15" s="31">
        <v>254.98</v>
      </c>
      <c r="F15" s="9" t="s">
        <v>34</v>
      </c>
      <c r="G15" s="25" t="s">
        <v>37</v>
      </c>
      <c r="H15" s="17">
        <v>900</v>
      </c>
      <c r="I15" s="18">
        <f t="shared" si="1"/>
        <v>900</v>
      </c>
      <c r="J15" s="71"/>
      <c r="L15" s="74"/>
    </row>
    <row r="16" spans="1:12" ht="26.25" customHeight="1" x14ac:dyDescent="0.35">
      <c r="B16" s="65"/>
      <c r="C16" s="46" t="s">
        <v>2</v>
      </c>
      <c r="D16" s="27">
        <v>1</v>
      </c>
      <c r="E16" s="30">
        <v>206.27</v>
      </c>
      <c r="F16" s="8" t="s">
        <v>60</v>
      </c>
      <c r="G16" s="24" t="s">
        <v>61</v>
      </c>
      <c r="H16" s="15">
        <v>1200</v>
      </c>
      <c r="I16" s="16">
        <f t="shared" si="1"/>
        <v>1200</v>
      </c>
      <c r="J16" s="71"/>
      <c r="K16" s="75">
        <v>1150</v>
      </c>
      <c r="L16" s="76">
        <f>H16-K16</f>
        <v>50</v>
      </c>
    </row>
    <row r="17" spans="2:12" ht="26.25" x14ac:dyDescent="0.35">
      <c r="B17" s="65"/>
      <c r="C17" s="47" t="s">
        <v>101</v>
      </c>
      <c r="D17" s="34">
        <v>1</v>
      </c>
      <c r="E17" s="30">
        <v>202.07</v>
      </c>
      <c r="F17" s="8" t="s">
        <v>39</v>
      </c>
      <c r="G17" s="24" t="s">
        <v>40</v>
      </c>
      <c r="H17" s="15">
        <v>100</v>
      </c>
      <c r="I17" s="16">
        <f t="shared" si="1"/>
        <v>100</v>
      </c>
      <c r="J17" s="71"/>
      <c r="K17" s="77"/>
      <c r="L17" s="76"/>
    </row>
    <row r="18" spans="2:12" ht="26.25" x14ac:dyDescent="0.35">
      <c r="B18" s="65"/>
      <c r="C18" s="47" t="s">
        <v>94</v>
      </c>
      <c r="D18" s="34">
        <v>1</v>
      </c>
      <c r="E18" s="30">
        <v>259.33999999999997</v>
      </c>
      <c r="F18" s="8" t="s">
        <v>95</v>
      </c>
      <c r="G18" s="24" t="s">
        <v>96</v>
      </c>
      <c r="H18" s="15">
        <v>1200</v>
      </c>
      <c r="I18" s="16">
        <f t="shared" si="1"/>
        <v>1200</v>
      </c>
      <c r="J18" s="71"/>
      <c r="K18" s="75">
        <v>1150</v>
      </c>
      <c r="L18" s="76">
        <f>H18-K18</f>
        <v>50</v>
      </c>
    </row>
    <row r="19" spans="2:12" ht="27" thickBot="1" x14ac:dyDescent="0.4">
      <c r="B19" s="66"/>
      <c r="C19" s="49" t="s">
        <v>1</v>
      </c>
      <c r="D19" s="27">
        <v>1</v>
      </c>
      <c r="E19" s="30">
        <v>195.79</v>
      </c>
      <c r="F19" s="8" t="s">
        <v>58</v>
      </c>
      <c r="G19" s="24" t="s">
        <v>59</v>
      </c>
      <c r="H19" s="15">
        <v>1800</v>
      </c>
      <c r="I19" s="16">
        <f t="shared" si="1"/>
        <v>1800</v>
      </c>
      <c r="J19" s="72"/>
      <c r="K19" s="75">
        <v>1650</v>
      </c>
      <c r="L19" s="76">
        <f>H19-K19</f>
        <v>150</v>
      </c>
    </row>
    <row r="20" spans="2:12" ht="27" thickBot="1" x14ac:dyDescent="0.4">
      <c r="B20" s="56"/>
      <c r="C20" s="54"/>
      <c r="D20" s="53"/>
      <c r="E20" s="54"/>
      <c r="F20" s="52"/>
      <c r="G20" s="54"/>
      <c r="H20" s="52"/>
      <c r="I20" s="55">
        <f>SUM(I14:I19)</f>
        <v>5400</v>
      </c>
      <c r="J20" s="68"/>
      <c r="L20" s="74"/>
    </row>
    <row r="21" spans="2:12" ht="26.25" customHeight="1" thickBot="1" x14ac:dyDescent="0.4">
      <c r="B21" s="64"/>
      <c r="C21" s="32" t="s">
        <v>0</v>
      </c>
      <c r="D21" s="51">
        <v>1</v>
      </c>
      <c r="E21" s="29">
        <v>231.17</v>
      </c>
      <c r="F21" s="10" t="s">
        <v>50</v>
      </c>
      <c r="G21" s="23" t="s">
        <v>51</v>
      </c>
      <c r="H21" s="19">
        <v>2000</v>
      </c>
      <c r="I21" s="58">
        <f t="shared" ref="I21:I37" si="2">D21*H21</f>
        <v>2000</v>
      </c>
      <c r="J21" s="70" t="s">
        <v>105</v>
      </c>
      <c r="K21" s="77">
        <v>1900</v>
      </c>
      <c r="L21" s="76">
        <f>H21-K21</f>
        <v>100</v>
      </c>
    </row>
    <row r="22" spans="2:12" ht="26.25" customHeight="1" thickBot="1" x14ac:dyDescent="0.4">
      <c r="B22" s="64"/>
      <c r="C22" s="46" t="s">
        <v>100</v>
      </c>
      <c r="D22" s="28">
        <v>0.35</v>
      </c>
      <c r="E22" s="30">
        <v>181.52</v>
      </c>
      <c r="F22" s="8" t="s">
        <v>76</v>
      </c>
      <c r="G22" s="24" t="s">
        <v>77</v>
      </c>
      <c r="H22" s="20">
        <v>54</v>
      </c>
      <c r="I22" s="57">
        <f t="shared" si="2"/>
        <v>18.899999999999999</v>
      </c>
      <c r="J22" s="71"/>
      <c r="K22" s="75"/>
      <c r="L22" s="76"/>
    </row>
    <row r="23" spans="2:12" ht="26.25" customHeight="1" thickBot="1" x14ac:dyDescent="0.4">
      <c r="B23" s="64"/>
      <c r="C23" s="46" t="s">
        <v>11</v>
      </c>
      <c r="D23" s="27">
        <v>1</v>
      </c>
      <c r="E23" s="30">
        <v>249.2</v>
      </c>
      <c r="F23" s="8" t="s">
        <v>56</v>
      </c>
      <c r="G23" s="24" t="s">
        <v>57</v>
      </c>
      <c r="H23" s="15">
        <v>200</v>
      </c>
      <c r="I23" s="57">
        <f t="shared" si="2"/>
        <v>200</v>
      </c>
      <c r="J23" s="71"/>
      <c r="K23" s="75"/>
      <c r="L23" s="76"/>
    </row>
    <row r="24" spans="2:12" ht="26.25" customHeight="1" thickBot="1" x14ac:dyDescent="0.4">
      <c r="B24" s="64"/>
      <c r="C24" s="46" t="s">
        <v>12</v>
      </c>
      <c r="D24" s="27">
        <v>1</v>
      </c>
      <c r="E24" s="30">
        <v>211.74</v>
      </c>
      <c r="F24" s="8" t="s">
        <v>54</v>
      </c>
      <c r="G24" s="24" t="s">
        <v>55</v>
      </c>
      <c r="H24" s="15">
        <v>300</v>
      </c>
      <c r="I24" s="57">
        <f t="shared" si="2"/>
        <v>300</v>
      </c>
      <c r="J24" s="71"/>
      <c r="K24" s="75"/>
      <c r="L24" s="76"/>
    </row>
    <row r="25" spans="2:12" ht="26.25" customHeight="1" thickBot="1" x14ac:dyDescent="0.4">
      <c r="B25" s="64"/>
      <c r="C25" s="46" t="s">
        <v>93</v>
      </c>
      <c r="D25" s="28">
        <v>0.35</v>
      </c>
      <c r="E25" s="30">
        <v>129</v>
      </c>
      <c r="F25" s="8" t="s">
        <v>52</v>
      </c>
      <c r="G25" s="24" t="s">
        <v>53</v>
      </c>
      <c r="H25" s="20">
        <v>54</v>
      </c>
      <c r="I25" s="57">
        <f t="shared" si="2"/>
        <v>18.899999999999999</v>
      </c>
      <c r="J25" s="71"/>
      <c r="K25" s="75"/>
      <c r="L25" s="76"/>
    </row>
    <row r="26" spans="2:12" s="4" customFormat="1" ht="26.25" customHeight="1" thickBot="1" x14ac:dyDescent="0.4">
      <c r="B26" s="64"/>
      <c r="C26" s="46" t="s">
        <v>97</v>
      </c>
      <c r="D26" s="27">
        <v>1</v>
      </c>
      <c r="E26" s="30">
        <v>133.1</v>
      </c>
      <c r="F26" s="8" t="s">
        <v>98</v>
      </c>
      <c r="G26" s="24" t="s">
        <v>99</v>
      </c>
      <c r="H26" s="15">
        <v>400</v>
      </c>
      <c r="I26" s="57">
        <f t="shared" si="2"/>
        <v>400</v>
      </c>
      <c r="J26" s="71"/>
      <c r="K26" s="78"/>
      <c r="L26" s="76"/>
    </row>
    <row r="27" spans="2:12" ht="26.25" customHeight="1" thickBot="1" x14ac:dyDescent="0.4">
      <c r="B27" s="64"/>
      <c r="C27" s="46" t="s">
        <v>3</v>
      </c>
      <c r="D27" s="27">
        <v>1</v>
      </c>
      <c r="E27" s="30">
        <v>243.85</v>
      </c>
      <c r="F27" s="8" t="s">
        <v>62</v>
      </c>
      <c r="G27" s="24" t="s">
        <v>63</v>
      </c>
      <c r="H27" s="15">
        <v>1000</v>
      </c>
      <c r="I27" s="57">
        <f t="shared" si="2"/>
        <v>1000</v>
      </c>
      <c r="J27" s="71"/>
      <c r="K27" s="77">
        <v>900</v>
      </c>
      <c r="L27" s="76">
        <f>H27-K27</f>
        <v>100</v>
      </c>
    </row>
    <row r="28" spans="2:12" ht="26.25" customHeight="1" thickBot="1" x14ac:dyDescent="0.4">
      <c r="B28" s="64"/>
      <c r="C28" s="46" t="s">
        <v>4</v>
      </c>
      <c r="D28" s="27">
        <v>1</v>
      </c>
      <c r="E28" s="30">
        <v>255.31</v>
      </c>
      <c r="F28" s="8" t="s">
        <v>64</v>
      </c>
      <c r="G28" s="24" t="s">
        <v>65</v>
      </c>
      <c r="H28" s="15">
        <v>800</v>
      </c>
      <c r="I28" s="57">
        <f t="shared" si="2"/>
        <v>800</v>
      </c>
      <c r="J28" s="71"/>
      <c r="K28" s="77"/>
      <c r="L28" s="76"/>
    </row>
    <row r="29" spans="2:12" ht="24.75" customHeight="1" thickBot="1" x14ac:dyDescent="0.4">
      <c r="B29" s="64"/>
      <c r="C29" s="46" t="s">
        <v>5</v>
      </c>
      <c r="D29" s="28">
        <v>0.35</v>
      </c>
      <c r="E29" s="30">
        <v>125.6</v>
      </c>
      <c r="F29" s="8" t="s">
        <v>79</v>
      </c>
      <c r="G29" s="24" t="s">
        <v>80</v>
      </c>
      <c r="H29" s="20">
        <v>54</v>
      </c>
      <c r="I29" s="57">
        <f t="shared" si="2"/>
        <v>18.899999999999999</v>
      </c>
      <c r="J29" s="71"/>
      <c r="K29" s="77"/>
      <c r="L29" s="76"/>
    </row>
    <row r="30" spans="2:12" ht="26.25" customHeight="1" thickBot="1" x14ac:dyDescent="0.4">
      <c r="B30" s="64"/>
      <c r="C30" s="46" t="s">
        <v>6</v>
      </c>
      <c r="D30" s="27">
        <v>1</v>
      </c>
      <c r="E30" s="30">
        <v>241.43</v>
      </c>
      <c r="F30" s="8" t="s">
        <v>66</v>
      </c>
      <c r="G30" s="24" t="s">
        <v>67</v>
      </c>
      <c r="H30" s="15">
        <v>1200</v>
      </c>
      <c r="I30" s="57">
        <f t="shared" si="2"/>
        <v>1200</v>
      </c>
      <c r="J30" s="71"/>
      <c r="K30" s="77">
        <v>1100</v>
      </c>
      <c r="L30" s="76">
        <f>H30-K30</f>
        <v>100</v>
      </c>
    </row>
    <row r="31" spans="2:12" s="4" customFormat="1" ht="26.25" customHeight="1" thickBot="1" x14ac:dyDescent="0.4">
      <c r="B31" s="64"/>
      <c r="C31" s="46" t="s">
        <v>7</v>
      </c>
      <c r="D31" s="28">
        <v>0.35</v>
      </c>
      <c r="E31" s="30">
        <v>121.47</v>
      </c>
      <c r="F31" s="8" t="s">
        <v>68</v>
      </c>
      <c r="G31" s="24" t="s">
        <v>69</v>
      </c>
      <c r="H31" s="20">
        <v>70</v>
      </c>
      <c r="I31" s="57">
        <f t="shared" si="2"/>
        <v>24.5</v>
      </c>
      <c r="J31" s="71"/>
      <c r="K31" s="73"/>
      <c r="L31" s="74"/>
    </row>
    <row r="32" spans="2:12" ht="26.25" customHeight="1" thickBot="1" x14ac:dyDescent="0.4">
      <c r="B32" s="64"/>
      <c r="C32" s="46" t="s">
        <v>92</v>
      </c>
      <c r="D32" s="27">
        <v>1</v>
      </c>
      <c r="E32" s="30">
        <v>278.36</v>
      </c>
      <c r="F32" s="8"/>
      <c r="G32" s="24" t="s">
        <v>89</v>
      </c>
      <c r="H32" s="15">
        <v>50</v>
      </c>
      <c r="I32" s="57">
        <f t="shared" si="2"/>
        <v>50</v>
      </c>
      <c r="J32" s="71"/>
      <c r="L32" s="74"/>
    </row>
    <row r="33" spans="2:12" s="4" customFormat="1" ht="26.25" customHeight="1" thickBot="1" x14ac:dyDescent="0.4">
      <c r="B33" s="64"/>
      <c r="C33" s="46" t="s">
        <v>8</v>
      </c>
      <c r="D33" s="27">
        <v>1</v>
      </c>
      <c r="E33" s="40">
        <v>219.83</v>
      </c>
      <c r="F33" s="8" t="s">
        <v>70</v>
      </c>
      <c r="G33" s="24" t="s">
        <v>71</v>
      </c>
      <c r="H33" s="15">
        <v>800</v>
      </c>
      <c r="I33" s="57">
        <f t="shared" si="2"/>
        <v>800</v>
      </c>
      <c r="J33" s="71"/>
      <c r="K33" s="73"/>
      <c r="L33" s="74"/>
    </row>
    <row r="34" spans="2:12" ht="26.25" customHeight="1" thickBot="1" x14ac:dyDescent="0.4">
      <c r="B34" s="64"/>
      <c r="C34" s="47" t="s">
        <v>32</v>
      </c>
      <c r="D34" s="28">
        <v>0.45</v>
      </c>
      <c r="E34" s="30">
        <v>151.04</v>
      </c>
      <c r="F34" s="8" t="s">
        <v>23</v>
      </c>
      <c r="G34" s="24" t="s">
        <v>38</v>
      </c>
      <c r="H34" s="20">
        <v>200</v>
      </c>
      <c r="I34" s="57">
        <f t="shared" si="2"/>
        <v>90</v>
      </c>
      <c r="J34" s="71"/>
      <c r="L34" s="74"/>
    </row>
    <row r="35" spans="2:12" ht="26.25" customHeight="1" thickBot="1" x14ac:dyDescent="0.4">
      <c r="B35" s="64"/>
      <c r="C35" s="46" t="s">
        <v>9</v>
      </c>
      <c r="D35" s="27">
        <v>0.4</v>
      </c>
      <c r="E35" s="30">
        <v>84.65</v>
      </c>
      <c r="F35" s="8" t="s">
        <v>74</v>
      </c>
      <c r="G35" s="24" t="s">
        <v>75</v>
      </c>
      <c r="H35" s="20">
        <v>300</v>
      </c>
      <c r="I35" s="57">
        <f t="shared" si="2"/>
        <v>120</v>
      </c>
      <c r="J35" s="71"/>
      <c r="L35" s="74"/>
    </row>
    <row r="36" spans="2:12" ht="26.25" customHeight="1" thickBot="1" x14ac:dyDescent="0.4">
      <c r="B36" s="64"/>
      <c r="C36" s="48" t="s">
        <v>84</v>
      </c>
      <c r="D36" s="27">
        <v>0.4</v>
      </c>
      <c r="E36" s="30">
        <v>114.64</v>
      </c>
      <c r="F36" s="8" t="s">
        <v>87</v>
      </c>
      <c r="G36" s="26" t="s">
        <v>88</v>
      </c>
      <c r="H36" s="20">
        <v>400</v>
      </c>
      <c r="I36" s="57">
        <f t="shared" si="2"/>
        <v>160</v>
      </c>
      <c r="J36" s="71"/>
      <c r="L36" s="74"/>
    </row>
    <row r="37" spans="2:12" ht="26.25" customHeight="1" thickBot="1" x14ac:dyDescent="0.4">
      <c r="B37" s="64"/>
      <c r="C37" s="48" t="s">
        <v>83</v>
      </c>
      <c r="D37" s="27">
        <v>0.4</v>
      </c>
      <c r="E37" s="30">
        <v>114.64</v>
      </c>
      <c r="F37" s="8" t="s">
        <v>85</v>
      </c>
      <c r="G37" s="26" t="s">
        <v>86</v>
      </c>
      <c r="H37" s="20">
        <v>300</v>
      </c>
      <c r="I37" s="57">
        <f t="shared" si="2"/>
        <v>120</v>
      </c>
      <c r="J37" s="72"/>
      <c r="L37" s="74"/>
    </row>
    <row r="38" spans="2:12" ht="27" thickBot="1" x14ac:dyDescent="0.4">
      <c r="B38" s="42"/>
      <c r="C38" s="62" t="s">
        <v>102</v>
      </c>
      <c r="D38" s="62"/>
      <c r="E38" s="62"/>
      <c r="F38" s="62"/>
      <c r="G38" s="62"/>
      <c r="H38" s="63"/>
      <c r="I38" s="43">
        <f>SUM(I21:I37)</f>
        <v>7321.2</v>
      </c>
      <c r="J38" s="68"/>
    </row>
    <row r="39" spans="2:12" ht="24.75" customHeight="1" thickBot="1" x14ac:dyDescent="0.4">
      <c r="B39" s="41"/>
      <c r="C39" s="60" t="s">
        <v>81</v>
      </c>
      <c r="D39" s="61"/>
      <c r="E39" s="61"/>
      <c r="F39" s="61"/>
      <c r="G39" s="61"/>
      <c r="H39" s="21">
        <f>H37+H36+H35+H34+H33+H32+H31+H30+H29+H28+H27+H26+H25+H24+H23+H22+H21+H19+H18+H17+H16+H15+H14+H12+H11+H10+H9+H8+H7+H6+H5+H4+H3</f>
        <v>21232</v>
      </c>
      <c r="I39" s="22">
        <f>I38+I20+I13</f>
        <v>18589.2</v>
      </c>
      <c r="J39" s="69"/>
      <c r="L39" s="79">
        <f>I39-L2</f>
        <v>17689.2</v>
      </c>
    </row>
    <row r="40" spans="2:12" x14ac:dyDescent="0.35">
      <c r="J40" s="68"/>
    </row>
    <row r="41" spans="2:12" x14ac:dyDescent="0.35">
      <c r="B41" s="1"/>
    </row>
  </sheetData>
  <autoFilter ref="F1:F171" xr:uid="{DAE16BF1-5C7F-4563-BDAD-4CBFD4CCA3EC}"/>
  <sortState xmlns:xlrd2="http://schemas.microsoft.com/office/spreadsheetml/2017/richdata2" ref="C21:I37">
    <sortCondition ref="C21:C37"/>
  </sortState>
  <mergeCells count="9">
    <mergeCell ref="J21:J37"/>
    <mergeCell ref="J14:J19"/>
    <mergeCell ref="J3:J12"/>
    <mergeCell ref="B3:B12"/>
    <mergeCell ref="C39:G39"/>
    <mergeCell ref="C38:H38"/>
    <mergeCell ref="C13:H13"/>
    <mergeCell ref="B21:B37"/>
    <mergeCell ref="B14:B19"/>
  </mergeCells>
  <pageMargins left="0" right="0" top="0" bottom="0" header="0" footer="0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2023-08-02T09:23:09Z</dcterms:modified>
</cp:coreProperties>
</file>