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9DFA1FAA-33E8-4EC8-82A7-B20625FC46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Заказ!$D$1:$D$29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02" l="1"/>
  <c r="E29" i="102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4" i="102"/>
  <c r="D29" i="102"/>
  <c r="D4" i="102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AD4" i="102" l="1"/>
  <c r="AD5" i="102"/>
  <c r="AD6" i="102"/>
  <c r="AD7" i="102"/>
  <c r="AD8" i="102"/>
  <c r="AD9" i="102"/>
  <c r="AD10" i="102"/>
  <c r="AD11" i="102"/>
  <c r="AD12" i="102"/>
  <c r="AD13" i="102"/>
  <c r="AD14" i="102"/>
  <c r="AD15" i="102"/>
  <c r="AD16" i="102"/>
  <c r="AD17" i="102"/>
  <c r="AD18" i="102"/>
  <c r="AD19" i="102"/>
  <c r="AD20" i="102"/>
  <c r="AD21" i="102"/>
  <c r="AD22" i="102"/>
  <c r="AD23" i="102"/>
  <c r="AD24" i="102"/>
  <c r="AD25" i="102"/>
  <c r="AD26" i="102"/>
  <c r="AD27" i="102"/>
  <c r="AD28" i="102"/>
  <c r="AD3" i="102" l="1"/>
  <c r="AF6" i="102" l="1"/>
  <c r="G6" i="102"/>
  <c r="AF8" i="102"/>
  <c r="G8" i="102"/>
  <c r="AF10" i="102"/>
  <c r="G10" i="102"/>
  <c r="AF12" i="102"/>
  <c r="G12" i="102"/>
  <c r="AF14" i="102"/>
  <c r="G14" i="102"/>
  <c r="AF16" i="102"/>
  <c r="G16" i="102"/>
  <c r="AF18" i="102"/>
  <c r="G18" i="102"/>
  <c r="AF20" i="102"/>
  <c r="G20" i="102"/>
  <c r="AF22" i="102"/>
  <c r="G22" i="102"/>
  <c r="AF24" i="102"/>
  <c r="G24" i="102"/>
  <c r="AF26" i="102"/>
  <c r="G26" i="102"/>
  <c r="AF28" i="102"/>
  <c r="G28" i="102"/>
  <c r="AF5" i="102"/>
  <c r="G5" i="102"/>
  <c r="AF7" i="102"/>
  <c r="G7" i="102"/>
  <c r="AF9" i="102"/>
  <c r="G9" i="102"/>
  <c r="AF11" i="102"/>
  <c r="G11" i="102"/>
  <c r="AF13" i="102"/>
  <c r="G13" i="102"/>
  <c r="AF15" i="102"/>
  <c r="G15" i="102"/>
  <c r="AF17" i="102"/>
  <c r="G17" i="102"/>
  <c r="AF19" i="102"/>
  <c r="G19" i="102"/>
  <c r="AF21" i="102"/>
  <c r="G21" i="102"/>
  <c r="AF23" i="102"/>
  <c r="G23" i="102"/>
  <c r="AF25" i="102"/>
  <c r="G25" i="102"/>
  <c r="AF27" i="102"/>
  <c r="G27" i="102"/>
  <c r="AF4" i="102"/>
  <c r="AF3" i="102" s="1"/>
  <c r="G4" i="102"/>
  <c r="G29" i="102"/>
</calcChain>
</file>

<file path=xl/sharedStrings.xml><?xml version="1.0" encoding="utf-8"?>
<sst xmlns="http://schemas.openxmlformats.org/spreadsheetml/2006/main" count="33" uniqueCount="33">
  <si>
    <t>ВЕС</t>
  </si>
  <si>
    <t>ПОКОМ</t>
  </si>
  <si>
    <t xml:space="preserve"> 013  Сардельки Вязанка Стародворские NDX, ВЕС.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</si>
  <si>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</si>
  <si>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</si>
  <si>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</si>
  <si>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</si>
  <si>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</si>
  <si>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</si>
  <si>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</si>
  <si>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</si>
  <si>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</si>
  <si>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</si>
  <si>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</si>
  <si>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</si>
  <si>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</si>
  <si>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</si>
  <si>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</si>
  <si>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</si>
  <si>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</si>
  <si>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</si>
  <si>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</si>
  <si>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</si>
  <si>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</si>
  <si>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259  Сосиски Сливочные Дугушка, ВЕС.   ПОКОМ</t>
  </si>
  <si>
    <t xml:space="preserve"> 297  Колбаса Мясорубская с рубленой грудинкой ВЕС ТМ Стародворье 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</si>
  <si>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</si>
  <si>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</si>
  <si>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</si>
  <si>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301  Сосиски Сочинки по-баварски с сыром,  0.4кг, ТМ Стародворье  ПОКОМ</t>
  </si>
  <si>
    <t>заказ в кг</t>
  </si>
  <si>
    <t>Заказ</t>
  </si>
  <si>
    <t>Не довезли
в кг.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</si>
</sst>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b/>
      <sz val="16"/>
      <color theme="1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1" fillId="6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/>
    </xf>
    <xf numFmtId="1" fontId="7" fillId="6" borderId="3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CEDF4"/>
      <color rgb="FFC3EBF3"/>
      <color rgb="FFE3F5F9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(2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A4" t="str">
            <v xml:space="preserve"> 003   Колбаса Вязанка с индейкой, вектор ВЕС, ПОКОМ</v>
          </cell>
        </row>
        <row r="5">
          <cell r="A5" t="str">
            <v xml:space="preserve"> 004   Колбаса Вязанка со шпиком, вектор ВЕС, ПОКОМ</v>
          </cell>
        </row>
        <row r="6">
          <cell r="A6" t="str">
            <v xml:space="preserve"> 005  Колбаса Докторская ГОСТ, Вязанка вектор,ВЕС. ПОКОМ</v>
          </cell>
        </row>
        <row r="7">
          <cell r="A7" t="str">
            <v xml:space="preserve"> 006  Колбаса Докторская НЕ ГОСТ, Вязанка вектор,ВЕС. ПОКОМ</v>
          </cell>
        </row>
        <row r="8">
          <cell r="A8" t="str">
            <v xml:space="preserve"> 011  Колбаса Салями Финская, Вязанка фиброуз в/у, ПОКОМ</v>
          </cell>
        </row>
        <row r="9">
          <cell r="A9" t="str">
            <v xml:space="preserve"> 012  Колбаса Сервелат Столичный, Вязанка фиброуз в/у, ПОКОМ</v>
          </cell>
        </row>
        <row r="10">
          <cell r="A10" t="str">
            <v xml:space="preserve"> 013  Сардельки Вязанка Стародворские NDX, ВЕС.  ПОКОМ</v>
          </cell>
          <cell r="B10">
            <v>120</v>
          </cell>
        </row>
        <row r="11">
          <cell r="A11" t="str">
            <v xml:space="preserve"> 015  Сосиски Венские, Вязанка ВЕС. ПОКОМ</v>
          </cell>
        </row>
        <row r="12">
          <cell r="A12" t="str">
            <v xml:space="preserve"> 016  Сосиски Вязанка Молочные, Вязанка вискофан  ВЕС.ПОКОМ</v>
          </cell>
          <cell r="B12">
            <v>100</v>
          </cell>
        </row>
        <row r="13">
          <cell r="A13" t="str">
            <v xml:space="preserve"> 017  Сосиски Вязанка Сливочные, Вязанка амицел ВЕС.ПОКОМ</v>
          </cell>
          <cell r="B13">
            <v>120</v>
          </cell>
        </row>
        <row r="14">
          <cell r="A14" t="str">
            <v xml:space="preserve"> 018  Сосиски Рубленые, Вязанка вискофан  ВЕС.ПОКОМ</v>
          </cell>
        </row>
        <row r="15">
          <cell r="A15" t="str">
            <v xml:space="preserve"> 020  Ветчина Столичная Вязанка, вектор 0.5кг, ПОКОМ</v>
          </cell>
        </row>
        <row r="16">
          <cell r="A16" t="str">
            <v xml:space="preserve"> 021  Колбаса Вязанка с индейкой, вектор 0,45 кг, ПОКОМ</v>
          </cell>
        </row>
        <row r="17">
          <cell r="A17" t="str">
            <v xml:space="preserve"> 022  Колбаса Вязанка со шпиком, вектор 0,5кг, ПОКОМ</v>
          </cell>
        </row>
        <row r="18">
          <cell r="A18" t="str">
            <v xml:space="preserve"> 023  Колбаса Докторская ГОСТ, Вязанка вектор, 0,4 кг, ПОКОМ</v>
          </cell>
        </row>
        <row r="19">
          <cell r="A19" t="str">
            <v xml:space="preserve"> 025  Колбаса Молочная стародворская, Вязанка вектор 0,5 кг,ПОКОМ</v>
          </cell>
        </row>
        <row r="20">
          <cell r="A20" t="str">
            <v xml:space="preserve"> 026  Колбаса Сервелат Венский, Вязанка фиброуз в/у 0.35кг, ПОКОМ</v>
          </cell>
        </row>
        <row r="21">
          <cell r="A21" t="str">
            <v xml:space="preserve"> 027  Колбаса Сервелат Столичный, Вязанка фиброуз в/у, 0.35кг, ПОКОМ</v>
          </cell>
        </row>
        <row r="22">
          <cell r="A22" t="str">
            <v xml:space="preserve"> 028  Сардельки Рубленые, Вязанка NDX МГС, 0.45кг, ПОКОМ</v>
          </cell>
        </row>
        <row r="23">
          <cell r="A23" t="str">
            <v xml:space="preserve"> 029  Сосиски Венские, Вязанка NDX МГС, 0.5кг, ПОКОМ</v>
          </cell>
        </row>
        <row r="24">
          <cell r="A24" t="str">
            <v xml:space="preserve"> 030  Сосиски Вязанка Молочные, Вязанка вискофан МГС, 0.45кг, ПОКОМ</v>
          </cell>
        </row>
        <row r="25">
          <cell r="A25" t="str">
            <v xml:space="preserve"> 032  Сосиски Вязанка Сливочные, Вязанка амицел МГС, 0.45кг, ПОКОМ</v>
          </cell>
        </row>
        <row r="26">
          <cell r="A26" t="str">
            <v xml:space="preserve"> 034  Сосиски Рубленые, Вязанка вискофан МГС, 0.5кг, ПОКОМ</v>
          </cell>
        </row>
        <row r="27">
          <cell r="A27" t="str">
            <v xml:space="preserve"> 035  Колбаса Сервелат Запекуша с говядиной, Вязанка 0,35кг,  ПОКОМ</v>
          </cell>
        </row>
        <row r="28">
          <cell r="A28" t="str">
            <v xml:space="preserve"> 036  Колбаса Сервелат Запекуша с сочным окороком, Вязанка 0,35кг,  ПОКОМ</v>
          </cell>
        </row>
        <row r="29">
          <cell r="A29" t="str">
            <v xml:space="preserve"> 040  Ветчина Дугушка ТМ Стародворье, вектор в/у, 0,4кг    ПОКОМ</v>
          </cell>
        </row>
        <row r="30">
          <cell r="A30" t="str">
            <v xml:space="preserve"> 041  Ветчина Мраморная ТМ Стародворье 0,43 кг   ПОКОМ</v>
          </cell>
        </row>
        <row r="31">
          <cell r="A31" t="str">
            <v xml:space="preserve"> 043  Ветчина Нежная ТМ Особый рецепт, п/а, 0,4кг    ПОКОМ</v>
          </cell>
        </row>
        <row r="32">
          <cell r="A32" t="str">
            <v xml:space="preserve"> 047  Кол Баварская, белков.обол. в термоусад. пакете 0.17 кг, ТМ Стародворье  ПОКОМ</v>
          </cell>
        </row>
        <row r="33">
          <cell r="A33" t="str">
            <v xml:space="preserve"> 056  Колбаса Докторская Дугушка НЕ ГОСТ, вектор 0.4 кг, ТМ Стародворье ПОКОМ</v>
          </cell>
        </row>
        <row r="34">
          <cell r="A34" t="str">
            <v xml:space="preserve"> 057  Колбаса Докторская Дугушка, вектор 0.4 кг, ТМ Стародворье    ПОКОМ</v>
          </cell>
        </row>
        <row r="35">
          <cell r="A35" t="str">
            <v xml:space="preserve"> 058  Колбаса Докторская Особая ТМ Особый рецепт,  0,5кг, ПОКОМ</v>
          </cell>
        </row>
        <row r="36">
          <cell r="A36" t="str">
            <v xml:space="preserve"> 059  Колбаса Докторская по-стародворски  0.5 кг, ПОКОМ</v>
          </cell>
        </row>
        <row r="37">
          <cell r="A37" t="str">
            <v xml:space="preserve"> 060  Колбаса Докторская стародворская  0,5 кг,ПОКОМ</v>
          </cell>
        </row>
        <row r="38">
          <cell r="A38" t="str">
            <v xml:space="preserve"> 062  Колбаса Кракушка пряная с сальцем, 0.3кг в/у п/к, БАВАРУШКА ПОКОМ</v>
          </cell>
        </row>
        <row r="39">
          <cell r="A39" t="str">
            <v xml:space="preserve"> 064  Колбаса Молочная Дугушка, вектор 0,4 кг, ТМ Стародворье  ПОКОМ</v>
          </cell>
        </row>
        <row r="40">
          <cell r="A40" t="str">
            <v xml:space="preserve"> 065  Колбаса Молочная по-стародворски, 0,5кг,ПОКОМ</v>
          </cell>
        </row>
        <row r="41">
          <cell r="A41" t="str">
            <v xml:space="preserve"> 068  Колбаса Особая ТМ Особый рецепт, 0,5 кг, ПОКОМ</v>
          </cell>
        </row>
        <row r="42">
          <cell r="A42" t="str">
            <v xml:space="preserve"> 070  Колбаса Рубленая запеч Дугушка, вектор 0,35 кг, ТМ Стародворье    ПОКОМ</v>
          </cell>
        </row>
        <row r="43">
          <cell r="A43" t="str">
            <v xml:space="preserve"> 071  Колбаса Русская по-стародворски,  0,5 кг, ПОКОМ</v>
          </cell>
        </row>
        <row r="44">
          <cell r="A44" t="str">
            <v xml:space="preserve"> 072  Колбаса Русская стародворская, амифлекс 0,5 кг, ТМ Стародворье    ПОКОМ</v>
          </cell>
        </row>
        <row r="45">
          <cell r="A45" t="str">
            <v xml:space="preserve"> 077  Колбаса Сервелат запеч Дугушка, вектор 0,35 кг, ТМ Стародворье    ПОКОМ</v>
          </cell>
        </row>
        <row r="46">
          <cell r="A46" t="str">
            <v xml:space="preserve"> 079  Колбаса Сервелат Кремлевский,  0.35 кг, ПОКОМ</v>
          </cell>
        </row>
        <row r="47">
          <cell r="A47" t="str">
            <v xml:space="preserve"> 080  Колбаса Сервелат Филейбургский, в/у 0,35 кг срез, БАВАРУШКА ПОКОМ</v>
          </cell>
        </row>
        <row r="48">
          <cell r="A48" t="str">
            <v xml:space="preserve"> 081  Колбаса Сервелатная по-стародворски, фиброуз в/у 0.35 кг, ТМ Стародворье    ПОКОМ</v>
          </cell>
        </row>
        <row r="49">
          <cell r="A49" t="str">
            <v xml:space="preserve"> 082  Колбаса Стародворская, 0,4кг,ПОКОМ</v>
          </cell>
        </row>
        <row r="50">
          <cell r="A50" t="str">
            <v xml:space="preserve"> 083  Колбаса Швейцарская 0,17 кг., ШТ., сырокопченая   ПОКОМ</v>
          </cell>
        </row>
        <row r="51">
          <cell r="A51" t="str">
            <v xml:space="preserve"> 091  Сардельки Баварские, МГС 0.38кг, ТМ Стародворье  ПОКОМ</v>
          </cell>
        </row>
        <row r="52">
          <cell r="A52" t="str">
            <v xml:space="preserve"> 092  Сосиски Баварские с сыром,  0.42кг,ПОКОМ</v>
          </cell>
          <cell r="B52">
            <v>80</v>
          </cell>
        </row>
        <row r="53">
          <cell r="A53" t="str">
            <v xml:space="preserve"> 093  Сосиски Баварские с сыром, БАВАРУШКИ МГС 0.42кг, ТМ Стародворье    ПОКОМ</v>
          </cell>
        </row>
        <row r="54">
          <cell r="A54" t="str">
            <v xml:space="preserve"> 095  Сосиски Баварские,  0.42кг, БАВАРУШКИ ПОКОМ</v>
          </cell>
        </row>
        <row r="55">
          <cell r="A55" t="str">
            <v xml:space="preserve"> 096  Сосиски Баварские,  0.42кг,ПОКОМ</v>
          </cell>
          <cell r="B55">
            <v>60</v>
          </cell>
        </row>
        <row r="56">
          <cell r="A56" t="str">
            <v xml:space="preserve"> 102  Сосиски Ганноверские, амилюкс МГС, 0.6кг, ТМ Стародворье    ПОКОМ</v>
          </cell>
        </row>
        <row r="57">
          <cell r="A57" t="str">
            <v xml:space="preserve"> 103  Сосиски Классические, 0.42кг,ядрена копотьПОКОМ</v>
          </cell>
          <cell r="B57">
            <v>50</v>
          </cell>
        </row>
        <row r="58">
          <cell r="A58" t="str">
            <v xml:space="preserve"> 106  Сосиски С горчицей, 0.42кг, ядрена копоть ПОКОМ</v>
          </cell>
        </row>
        <row r="59">
          <cell r="A59" t="str">
            <v xml:space="preserve"> 107  Сосиски С сыром,  0.33кг,ядрена копоть ПОКОМ</v>
          </cell>
        </row>
        <row r="60">
          <cell r="A60" t="str">
            <v xml:space="preserve"> 108  Сосиски С сыром,  0.42кг,ядрена копоть ПОКОМ</v>
          </cell>
          <cell r="B60">
            <v>80</v>
          </cell>
        </row>
        <row r="61">
          <cell r="A61" t="str">
            <v xml:space="preserve"> 115  Колбаса Салями Филейбургская зернистая, в/у 0,35 кг срез, БАВАРУШКА ПОКОМ</v>
          </cell>
        </row>
        <row r="62">
          <cell r="A62" t="str">
            <v xml:space="preserve"> 116  Колбаса Балыкбурская с копченым балыком, в/у 0,35 кг срез, БАВАРУШКА ПОКОМ</v>
          </cell>
        </row>
        <row r="63">
          <cell r="A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A64" t="str">
            <v xml:space="preserve"> 118  Колбаса Сервелат Филейбургский с филе сочного окорока, в/у 0,35 кг срез, БАВАРУШКА ПОКОМ</v>
          </cell>
        </row>
        <row r="65">
          <cell r="A65" t="str">
            <v xml:space="preserve"> 200  Ветчина Дугушка ТМ Стародворье, вектор в/у    ПОКОМ</v>
          </cell>
        </row>
        <row r="66">
          <cell r="A66" t="str">
            <v xml:space="preserve"> 201  Ветчина Нежная ТМ Особый рецепт, (2,5кг), ПОКОМ</v>
          </cell>
          <cell r="B66">
            <v>1500</v>
          </cell>
        </row>
        <row r="67">
          <cell r="A67" t="str">
            <v xml:space="preserve"> 215  Колбаса Докторская ГОСТ Дугушка, ВЕС, ТМ Стародворье ПОКОМ</v>
          </cell>
        </row>
        <row r="68">
          <cell r="A68" t="str">
            <v xml:space="preserve"> 217  Колбаса Докторская Дугушка, ВЕС, НЕ ГОСТ, ТМ Стародворье ПОКОМ</v>
          </cell>
        </row>
        <row r="69">
          <cell r="A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A70" t="str">
            <v xml:space="preserve"> 219  Колбаса Докторская Особая ТМ Особый рецепт, ВЕС  ПОКОМ</v>
          </cell>
          <cell r="B70">
            <v>1500</v>
          </cell>
        </row>
        <row r="71">
          <cell r="A71" t="str">
            <v xml:space="preserve"> 220  Колбаса Докторская по-стародворски, амифлекс, ВЕС,   ПОКОМ</v>
          </cell>
        </row>
        <row r="72">
          <cell r="A72" t="str">
            <v xml:space="preserve"> 221  Колбаса Докторская по-стародворски, натурин в/у, ВЕС, ТМ Стародворье ПОКОМ</v>
          </cell>
        </row>
        <row r="73">
          <cell r="A73" t="str">
            <v xml:space="preserve"> 222  Колбаса Докторская стародворская, ВЕС, ВсхЗв   ПОКОМ</v>
          </cell>
        </row>
        <row r="74">
          <cell r="A74" t="str">
            <v xml:space="preserve"> 223  Колбаса Докторская стародворская, фиброуз ВАКУУМ ВЕС, ТМ Стародворье ПОКОМ</v>
          </cell>
        </row>
        <row r="75">
          <cell r="A75" t="str">
            <v xml:space="preserve"> 225  Колбаса Дугушка со шпиком, ВЕС, ТМ Стародворье   ПОКОМ</v>
          </cell>
          <cell r="B75">
            <v>30</v>
          </cell>
        </row>
        <row r="76">
          <cell r="A76" t="str">
            <v xml:space="preserve"> 226  Колбаса Княжеская, с/к белков.обол в термоусад. пакете, ВЕС, ТМ Стародворье ПОКОМ</v>
          </cell>
        </row>
        <row r="77">
          <cell r="A77" t="str">
            <v xml:space="preserve"> 229  Колбаса Молочная Дугушка, в/у, ВЕС, ТМ Стародворье   ПОКОМ</v>
          </cell>
          <cell r="B77">
            <v>30</v>
          </cell>
        </row>
        <row r="78">
          <cell r="A78" t="str">
            <v xml:space="preserve"> 230  Колбаса Молочная Особая ТМ Особый рецепт, п/а, ВЕС. ПОКОМ</v>
          </cell>
          <cell r="B78">
            <v>1500</v>
          </cell>
        </row>
        <row r="79">
          <cell r="A79" t="str">
            <v xml:space="preserve"> 231  Колбаса Молочная по-стародворски, ВЕС   ПОКОМ</v>
          </cell>
        </row>
        <row r="80">
          <cell r="A80" t="str">
            <v xml:space="preserve"> 235  Колбаса Особая ТМ Особый рецепт, ВЕС, ТМ Стародворье ПОКОМ</v>
          </cell>
          <cell r="B80">
            <v>1000</v>
          </cell>
        </row>
        <row r="81">
          <cell r="A81" t="str">
            <v xml:space="preserve"> 236  Колбаса Рубленая ЗАПЕЧ. Дугушка ТМ Стародворье, вектор, в/к    ПОКОМ</v>
          </cell>
        </row>
        <row r="82">
          <cell r="A82" t="str">
            <v xml:space="preserve"> 237  Колбаса Русская по-стародворски, ВЕС.  ПОКОМ</v>
          </cell>
        </row>
        <row r="83">
          <cell r="A83" t="str">
            <v xml:space="preserve"> 239  Колбаса Салями запеч Дугушка, оболочка вектор, ВЕС, ТМ Стародворье  ПОКОМ</v>
          </cell>
        </row>
        <row r="84">
          <cell r="A84" t="str">
            <v xml:space="preserve"> 240  Колбаса Салями охотничья, ВЕС. ПОКОМ</v>
          </cell>
        </row>
        <row r="85">
          <cell r="A85" t="str">
            <v xml:space="preserve"> 242  Колбаса Сервелат ЗАПЕЧ.Дугушка ТМ Стародворье, вектор, в/к     ПОКОМ</v>
          </cell>
        </row>
        <row r="86">
          <cell r="A86" t="str">
            <v xml:space="preserve"> 243  Колбаса Сервелат Зернистый, ВЕС.  ПОКОМ</v>
          </cell>
        </row>
        <row r="87">
          <cell r="A87" t="str">
            <v xml:space="preserve"> 244  Колбаса Сервелат Кремлевский, ВЕС. ПОКОМ</v>
          </cell>
        </row>
        <row r="88">
          <cell r="A88" t="str">
            <v xml:space="preserve"> 245  Колбаса Сервелатная по-стародворски, Фирм. фиброуз в/у ВЕС, ТМ Стародворье</v>
          </cell>
        </row>
        <row r="89">
          <cell r="A89" t="str">
            <v xml:space="preserve"> 246  Колбаса Стародворская, ПОКОМ</v>
          </cell>
        </row>
        <row r="90">
          <cell r="A90" t="str">
            <v xml:space="preserve"> 247  Сардельки Нежные, ВЕС.  ПОКОМ</v>
          </cell>
        </row>
        <row r="91">
          <cell r="A91" t="str">
            <v xml:space="preserve"> 248  Сардельки Сочные ТМ Особый рецепт,   ПОКОМ</v>
          </cell>
          <cell r="B91">
            <v>300</v>
          </cell>
        </row>
        <row r="92">
          <cell r="A92" t="str">
            <v xml:space="preserve"> 250  Сардельки стародворские с говядиной в обол. NDX, ВЕС. ПОКОМ</v>
          </cell>
        </row>
        <row r="93">
          <cell r="A93" t="str">
            <v xml:space="preserve"> 251  Сосиски Баварские, ВЕС.  ПОКОМ</v>
          </cell>
        </row>
        <row r="94">
          <cell r="A94" t="str">
            <v xml:space="preserve"> 253  Сосиски Ганноверские   ПОКОМ</v>
          </cell>
        </row>
        <row r="95">
          <cell r="A95" t="str">
            <v xml:space="preserve"> 255  Сосиски Молочные для завтрака ТМ Особый рецепт, п/а МГС, ВЕС, ТМ Стародворье  ПОКОМ</v>
          </cell>
        </row>
        <row r="96">
          <cell r="A96" t="str">
            <v xml:space="preserve"> 257  Сосиски Молочные оригинальные ТМ Особый рецепт, ВЕС.   ПОКОМ</v>
          </cell>
          <cell r="B96">
            <v>150</v>
          </cell>
        </row>
        <row r="97">
          <cell r="A97" t="str">
            <v xml:space="preserve"> 258  Сосиски Молочные по-стародворски, амицел МГС, ВЕС, ТМ Стародворье ПОКОМ</v>
          </cell>
        </row>
        <row r="98">
          <cell r="A98" t="str">
            <v xml:space="preserve"> 259  Сосиски Сливочные Дугушка, ВЕС.   ПОКОМ</v>
          </cell>
          <cell r="B98">
            <v>80</v>
          </cell>
        </row>
        <row r="99">
          <cell r="A99" t="str">
            <v xml:space="preserve"> 260  Сосиски Сливочные по-стародворски, ВЕС.  ПОКОМ</v>
          </cell>
        </row>
        <row r="100">
          <cell r="A100" t="str">
            <v xml:space="preserve"> 263  Шпикачки Стародворские, ВЕС.  ПОКОМ</v>
          </cell>
          <cell r="B100">
            <v>70</v>
          </cell>
        </row>
        <row r="101">
          <cell r="A101" t="str">
            <v xml:space="preserve"> 264  Колбаса Молочная стародворская, амифлекс, ВЕС, ТМ Стародворье  ПОКОМ</v>
          </cell>
        </row>
        <row r="102">
          <cell r="A102" t="str">
            <v xml:space="preserve"> 265  Колбаса Балыкбургская, ВЕС, ТМ Баварушка  ПОКОМ</v>
          </cell>
          <cell r="B102">
            <v>450</v>
          </cell>
        </row>
        <row r="103">
          <cell r="A103" t="str">
            <v xml:space="preserve"> 266  Колбаса Филейбургская с сочным окороком, ВЕС, ТМ Баварушка  ПОКОМ</v>
          </cell>
          <cell r="B103">
            <v>150</v>
          </cell>
        </row>
        <row r="104">
          <cell r="A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A105" t="str">
            <v xml:space="preserve"> 268  Сосиски Филейбургские с филе сочного окорока, ВЕС, ТМ Баварушка  ПОКОМ</v>
          </cell>
        </row>
        <row r="106">
          <cell r="A106" t="str">
            <v xml:space="preserve"> 270  Колбаса Сервелат Филейный ТМ Особый Рецепт, ВЕС. ПОКОМ</v>
          </cell>
        </row>
        <row r="107">
          <cell r="A107" t="str">
            <v xml:space="preserve"> 271  Колбаса Сервелат Левантский ТМ Особый Рецепт, ВЕС. ПОКОМ</v>
          </cell>
        </row>
        <row r="108">
          <cell r="A108" t="str">
            <v xml:space="preserve"> 272  Колбаса Сервелат Филедворский, фиброуз, в/у 0,35 кг срез,  ПОКОМ</v>
          </cell>
        </row>
        <row r="109">
          <cell r="A109" t="str">
            <v xml:space="preserve"> 273  Сосиски Сочинки с сочной грудинкой, МГС 0.4кг,   ПОКОМ</v>
          </cell>
        </row>
        <row r="110">
          <cell r="A110" t="str">
            <v xml:space="preserve"> 277  Колбаса Мясорубская ТМ Стародворье с сочной грудинкой , 0,35 кг срез  ПОКОМ</v>
          </cell>
        </row>
        <row r="111">
          <cell r="A111" t="str">
            <v xml:space="preserve"> 278  Сосиски Сочинки с сочным окороком, МГС 0.4кг,   ПОКОМ</v>
          </cell>
        </row>
        <row r="112">
          <cell r="A112" t="str">
            <v xml:space="preserve"> 281  Сосиски Молочные для завтрака ТМ Особый рецепт, 0,4кг  ПОКОМ</v>
          </cell>
        </row>
        <row r="113">
          <cell r="A113" t="str">
            <v xml:space="preserve"> 282  Колбаса Балыкбургская рубленая, в/у 0,35 кг срез, БАВАРУШКА ПОКОМ</v>
          </cell>
        </row>
        <row r="114">
          <cell r="A114" t="str">
            <v xml:space="preserve"> 283  Сосиски Сочинки, ВЕС, ТМ Стародворье ПОКОМ</v>
          </cell>
        </row>
        <row r="115">
          <cell r="A115" t="str">
            <v xml:space="preserve"> 286  Колбаса Сервелат Левантский ТМ Особый Рецепт, 0,35 кг. ПОКОМ</v>
          </cell>
        </row>
        <row r="116">
          <cell r="A116" t="str">
            <v xml:space="preserve"> 288  Колбаса Докторская оригинальная Особая ТМ Особый рецепт,  0,4кг, ПОКОМ</v>
          </cell>
        </row>
        <row r="117">
          <cell r="A117" t="str">
            <v xml:space="preserve"> 292  Сосиски Молочные Дугушка, ВЕС.   ПОКОМ</v>
          </cell>
        </row>
        <row r="118">
          <cell r="A118" t="str">
            <v xml:space="preserve"> 293  Колбаса Сервелат Филейный ТМ Особый Рецепт, в/у 0,35кг  ПОКОМ</v>
          </cell>
        </row>
        <row r="119">
          <cell r="A119" t="str">
            <v xml:space="preserve"> 294  Колбаса в/к Чесночная ТМ Особый Рецепт, в/у 0,35кг ПОКОМ</v>
          </cell>
        </row>
        <row r="120">
          <cell r="A120" t="str">
            <v xml:space="preserve"> 296  Колбаса Мясорубская с рубленой грудинкой 0,35кг срез ТМ Стародворье  ПОКОМ</v>
          </cell>
        </row>
        <row r="121">
          <cell r="A121" t="str">
            <v xml:space="preserve"> 297  Колбаса Мясорубская с рубленой грудинкой ВЕС ТМ Стародворье  ПОКОМ</v>
          </cell>
          <cell r="B121">
            <v>200</v>
          </cell>
        </row>
        <row r="122">
          <cell r="A122" t="str">
            <v xml:space="preserve"> 301  Сосиски Сочинки по-баварски с сыром,  0.4кг, ТМ Стародворье  ПОКОМ</v>
          </cell>
          <cell r="B122">
            <v>100</v>
          </cell>
        </row>
        <row r="123">
          <cell r="A123" t="str">
            <v xml:space="preserve"> 302  Сосиски Сочинки по-баварски,  0.4кг, ТМ Стародворье  ПОКОМ</v>
          </cell>
        </row>
        <row r="124">
          <cell r="A124" t="str">
            <v xml:space="preserve"> 303  Колбаса Мясорубская ТМ Стародворье с рубленой грудинкой в/у 0,4 кг срез  ПОКОМ</v>
          </cell>
        </row>
        <row r="125">
          <cell r="A125" t="str">
            <v xml:space="preserve"> 304  Колбаса Салями Мясорубская с рубленным шпиком ВЕС ТМ Стародворье  ПОКОМ</v>
          </cell>
        </row>
        <row r="126">
          <cell r="A126" t="str">
            <v xml:space="preserve"> 305  Колбаса Сервелат Мясорубский с мелкорубленным окороком в/у  ТМ Стародворье ВЕС   ПОКОМ</v>
          </cell>
        </row>
        <row r="127">
          <cell r="A127" t="str">
            <v xml:space="preserve"> 306  Колбаса Салями Мясорубская с рубленым шпиком 0,35 кг срез ТМ Стародворье   Поком</v>
          </cell>
        </row>
        <row r="128">
          <cell r="A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A129" t="str">
            <v xml:space="preserve"> 309  Сосиски Сочинки с сыром 0,4 кг ТМ Стародворье  ПОКОМ</v>
          </cell>
        </row>
        <row r="130">
          <cell r="A130" t="str">
            <v xml:space="preserve"> 312  Ветчина Филейская ВЕС ТМ  Вязанка ТС Столичная  ПОКОМ</v>
          </cell>
        </row>
        <row r="131">
          <cell r="A131" t="str">
            <v xml:space="preserve"> 315  Колбаса вареная Молокуша ТМ Вязанка ВЕС, ПОКОМ</v>
          </cell>
        </row>
        <row r="132">
          <cell r="A132" t="str">
            <v xml:space="preserve"> 316  Колбаса Нежная ТМ Зареченские ВЕС  ПОКОМ</v>
          </cell>
        </row>
        <row r="133">
          <cell r="A133" t="str">
            <v xml:space="preserve"> 317 Колбаса Сервелат Рижский ТМ Зареченские, ВЕС  ПОКОМ</v>
          </cell>
        </row>
        <row r="134">
          <cell r="A134" t="str">
            <v xml:space="preserve"> 318  Сосиски Датские ТМ Зареченские, ВЕС  ПОКОМ</v>
          </cell>
          <cell r="B134">
            <v>1500</v>
          </cell>
        </row>
        <row r="135">
          <cell r="A135" t="str">
            <v xml:space="preserve"> 319  Колбаса вареная Филейская ТМ Вязанка ТС Классическая, 0,45 кг. ПОКОМ</v>
          </cell>
        </row>
        <row r="136">
          <cell r="A136" t="str">
            <v xml:space="preserve"> 320  Ветчина Нежная ТМ Зареченские,большой батон, ВЕС ПОКОМ</v>
          </cell>
        </row>
        <row r="137">
          <cell r="A137" t="str">
            <v xml:space="preserve"> 321  Колбаса Сервелат Пражский ТМ Зареченские, ВЕС ПОКОМ</v>
          </cell>
          <cell r="B137">
            <v>50</v>
          </cell>
        </row>
        <row r="138">
          <cell r="A138" t="str">
            <v xml:space="preserve"> 322  Колбаса вареная Молокуша 0,45кг ТМ Вязанка  ПОКОМ</v>
          </cell>
        </row>
        <row r="139">
          <cell r="A139" t="str">
            <v xml:space="preserve"> 324  Ветчина Филейская ТМ Вязанка Столичная 0,45 кг ПОКОМ</v>
          </cell>
        </row>
        <row r="140">
          <cell r="A140" t="str">
            <v xml:space="preserve"> 325  Сосиски Сочинки по-баварски с сыром Стародворье, ВЕС ПОКОМ</v>
          </cell>
          <cell r="B140">
            <v>120</v>
          </cell>
        </row>
        <row r="141">
          <cell r="A141" t="str">
            <v xml:space="preserve"> 327  Сосиски Сочинки с сыром ТМ Стародворье, ВЕС ПОКОМ</v>
          </cell>
          <cell r="B141">
            <v>150</v>
          </cell>
        </row>
        <row r="142">
          <cell r="A142" t="str">
            <v xml:space="preserve"> 328  Сардельки Сочинки Стародворье ТМ  0,4 кг ПОКОМ</v>
          </cell>
        </row>
        <row r="143">
          <cell r="A143" t="str">
            <v xml:space="preserve"> 329  Сардельки Сочинки с сыром Стародворье ТМ, 0,4 кг. ПОКОМ</v>
          </cell>
        </row>
        <row r="144">
          <cell r="A144" t="str">
            <v xml:space="preserve"> 330  Колбаса вареная Филейская ТМ Вязанка ТС Классическая ВЕС  ПОКОМ</v>
          </cell>
        </row>
        <row r="145">
          <cell r="A145" t="str">
            <v xml:space="preserve"> 331  Сосиски Сочинки по-баварски ВЕС ТМ Стародворье  Поком</v>
          </cell>
        </row>
        <row r="146">
          <cell r="A146" t="str">
            <v xml:space="preserve"> 333  Колбаса Балыковая, Вязанка фиброуз в/у, ВЕС ПОКОМ</v>
          </cell>
        </row>
        <row r="147">
          <cell r="A147" t="str">
            <v>Колбаса в/к Чесночная ТМ Особый Рецепт, ВЕС  ПОКОМ</v>
          </cell>
        </row>
        <row r="148">
          <cell r="A148" t="str">
            <v>Колбаса Молочная стародворская, амифлекс, 0,5кг, ТМ Стародворье  ПОКОМ</v>
          </cell>
        </row>
        <row r="149">
          <cell r="A149" t="str">
            <v>Колбаса Мясорубская с сочной грудинкой, ВЕС, ТМ Стародворье  ПОКОМ</v>
          </cell>
        </row>
        <row r="150">
          <cell r="A150" t="str">
            <v>Колбаса Русская стародворская, амифлекс ВЕС, ТМ Стародворье  ПОКОМ</v>
          </cell>
        </row>
        <row r="151">
          <cell r="A151" t="str">
            <v>Колбаса Салями Финская, Вязанка фиброуз в/у 0.35кг, ПОКОМ</v>
          </cell>
        </row>
        <row r="152">
          <cell r="A152" t="str">
            <v>Колбаса Сервелат Мясорубский с мелкорубл.окороком в/у 0,35 кг срез    ПОКОМ_ДУБЛЯЖ</v>
          </cell>
        </row>
        <row r="153">
          <cell r="A153" t="str">
            <v>Колбаса Сервелат Филейбургский с копченой грудинкой, в/у 0,35 кг срез, БАВАРУШКА ПОКОМ</v>
          </cell>
        </row>
        <row r="154">
          <cell r="A154" t="str">
            <v>Колбаса Филейбургская с душистым чесноком, ВЕС, ТМ Баварушка  ПОКОМ</v>
          </cell>
          <cell r="B154">
            <v>9490</v>
          </cell>
        </row>
        <row r="155">
          <cell r="A155" t="str">
            <v>Сардельки Левантские ТМ Особый Рецепт, ВЕС. ПОКОМ</v>
          </cell>
        </row>
        <row r="156">
          <cell r="A156" t="str">
            <v>Сосиски Классические, 0,33кг, Ядрена копоть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G33"/>
  <sheetViews>
    <sheetView tabSelected="1" topLeftCell="B1" workbookViewId="0">
      <selection activeCell="M14" sqref="M14"/>
    </sheetView>
  </sheetViews>
  <sheetFormatPr defaultRowHeight="15" outlineLevelRow="1" x14ac:dyDescent="0.25"/>
  <cols>
    <col min="1" max="1" width="2.5703125" customWidth="1"/>
    <col min="2" max="2" width="78.85546875" style="1" customWidth="1"/>
    <col min="3" max="3" width="7.7109375" style="1" hidden="1" customWidth="1"/>
    <col min="4" max="4" width="16.85546875" style="1" customWidth="1"/>
    <col min="5" max="5" width="10.28515625" style="1" customWidth="1"/>
    <col min="6" max="6" width="10.140625" style="1" customWidth="1"/>
    <col min="7" max="7" width="12.85546875" style="1" customWidth="1"/>
    <col min="8" max="8" width="9.140625" style="1"/>
    <col min="9" max="9" width="10.7109375" style="1" customWidth="1"/>
    <col min="10" max="24" width="9.140625" style="1"/>
    <col min="25" max="26" width="9.140625" style="2"/>
    <col min="27" max="27" width="9.140625" style="1"/>
    <col min="28" max="32" width="9.140625" style="1" hidden="1" customWidth="1"/>
  </cols>
  <sheetData>
    <row r="1" spans="2:32" ht="15.75" thickBot="1" x14ac:dyDescent="0.3"/>
    <row r="2" spans="2:32" ht="57" thickBot="1" x14ac:dyDescent="0.3">
      <c r="B2" s="31"/>
      <c r="C2" s="33"/>
      <c r="D2" s="20" t="s">
        <v>31</v>
      </c>
      <c r="E2" s="20" t="s">
        <v>30</v>
      </c>
      <c r="F2" s="21" t="s">
        <v>19</v>
      </c>
      <c r="G2" s="34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4"/>
      <c r="AB2" s="25" t="s">
        <v>0</v>
      </c>
      <c r="AC2" s="15"/>
      <c r="AD2" s="25" t="s">
        <v>18</v>
      </c>
      <c r="AE2" s="15"/>
      <c r="AF2" s="26" t="s">
        <v>20</v>
      </c>
    </row>
    <row r="3" spans="2:32" s="3" customFormat="1" ht="19.5" thickBot="1" x14ac:dyDescent="0.3">
      <c r="B3" s="30" t="s">
        <v>1</v>
      </c>
      <c r="C3" s="30"/>
      <c r="D3" s="18"/>
      <c r="E3" s="18"/>
      <c r="F3" s="27"/>
      <c r="G3" s="1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7"/>
      <c r="AA3" s="6"/>
      <c r="AB3" s="13"/>
      <c r="AC3" s="16"/>
      <c r="AD3" s="14">
        <f>SUM(AD4:AD28)</f>
        <v>9273.4</v>
      </c>
      <c r="AE3" s="16"/>
      <c r="AF3" s="14">
        <f>SUM(AF4:AF28)</f>
        <v>893.62799999999993</v>
      </c>
    </row>
    <row r="4" spans="2:32" ht="16.5" customHeight="1" outlineLevel="1" x14ac:dyDescent="0.25">
      <c r="B4" s="32" t="s">
        <v>2</v>
      </c>
      <c r="C4" s="32">
        <v>1</v>
      </c>
      <c r="D4" s="38">
        <f>VLOOKUP(B4:B28,[1]Заказ!A$4:B$156,2,0)</f>
        <v>120</v>
      </c>
      <c r="E4" s="10">
        <f>D4*C4</f>
        <v>120</v>
      </c>
      <c r="F4" s="17">
        <v>0</v>
      </c>
      <c r="G4" s="35">
        <f>E4-F4</f>
        <v>120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8"/>
      <c r="AB4" s="11">
        <v>1</v>
      </c>
      <c r="AC4" s="12"/>
      <c r="AD4" s="11">
        <f t="shared" ref="AD4:AD6" si="0">AB4*D4</f>
        <v>120</v>
      </c>
      <c r="AE4" s="12"/>
      <c r="AF4" s="11">
        <f t="shared" ref="AF4:AF6" si="1">AB4*G4</f>
        <v>120</v>
      </c>
    </row>
    <row r="5" spans="2:32" ht="16.5" customHeight="1" outlineLevel="1" x14ac:dyDescent="0.25">
      <c r="B5" s="32" t="s">
        <v>21</v>
      </c>
      <c r="C5" s="32">
        <v>1</v>
      </c>
      <c r="D5" s="38">
        <f>VLOOKUP(B5:B28,[1]Заказ!A$4:B$156,2,0)</f>
        <v>100</v>
      </c>
      <c r="E5" s="10">
        <f t="shared" ref="E5:E28" si="2">D5*C5</f>
        <v>100</v>
      </c>
      <c r="F5" s="17">
        <v>44</v>
      </c>
      <c r="G5" s="35">
        <f t="shared" ref="G5:G28" si="3">E5-F5</f>
        <v>56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8"/>
      <c r="AB5" s="11">
        <v>1</v>
      </c>
      <c r="AC5" s="12"/>
      <c r="AD5" s="11">
        <f t="shared" si="0"/>
        <v>100</v>
      </c>
      <c r="AE5" s="12"/>
      <c r="AF5" s="11">
        <f t="shared" si="1"/>
        <v>56</v>
      </c>
    </row>
    <row r="6" spans="2:32" ht="16.5" customHeight="1" outlineLevel="1" x14ac:dyDescent="0.25">
      <c r="B6" s="32" t="s">
        <v>22</v>
      </c>
      <c r="C6" s="32">
        <v>1</v>
      </c>
      <c r="D6" s="38">
        <f>VLOOKUP(B6:B28,[1]Заказ!A$4:B$156,2,0)</f>
        <v>120</v>
      </c>
      <c r="E6" s="10">
        <f t="shared" si="2"/>
        <v>120</v>
      </c>
      <c r="F6" s="17">
        <v>120</v>
      </c>
      <c r="G6" s="35">
        <f t="shared" si="3"/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11">
        <v>1</v>
      </c>
      <c r="AC6" s="12"/>
      <c r="AD6" s="11">
        <f t="shared" si="0"/>
        <v>120</v>
      </c>
      <c r="AE6" s="12"/>
      <c r="AF6" s="11">
        <f t="shared" si="1"/>
        <v>0</v>
      </c>
    </row>
    <row r="7" spans="2:32" ht="16.5" customHeight="1" outlineLevel="1" x14ac:dyDescent="0.25">
      <c r="B7" s="32" t="s">
        <v>3</v>
      </c>
      <c r="C7" s="32">
        <v>0.42</v>
      </c>
      <c r="D7" s="38">
        <f>VLOOKUP(B7:B28,[1]Заказ!A$4:B$156,2,0)</f>
        <v>80</v>
      </c>
      <c r="E7" s="10">
        <f t="shared" si="2"/>
        <v>33.6</v>
      </c>
      <c r="F7" s="17">
        <v>0</v>
      </c>
      <c r="G7" s="35">
        <f t="shared" si="3"/>
        <v>33.6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8"/>
      <c r="AB7" s="11">
        <v>0.42</v>
      </c>
      <c r="AC7" s="12"/>
      <c r="AD7" s="11">
        <f t="shared" ref="AD7:AD11" si="4">AB7*D7</f>
        <v>33.6</v>
      </c>
      <c r="AE7" s="12"/>
      <c r="AF7" s="11">
        <f t="shared" ref="AF7:AF11" si="5">AB7*G7</f>
        <v>14.112</v>
      </c>
    </row>
    <row r="8" spans="2:32" ht="16.5" customHeight="1" outlineLevel="1" x14ac:dyDescent="0.25">
      <c r="B8" s="32" t="s">
        <v>4</v>
      </c>
      <c r="C8" s="32">
        <v>0.42</v>
      </c>
      <c r="D8" s="38">
        <f>VLOOKUP(B8:B28,[1]Заказ!A$4:B$156,2,0)</f>
        <v>60</v>
      </c>
      <c r="E8" s="10">
        <f t="shared" si="2"/>
        <v>25.2</v>
      </c>
      <c r="F8" s="17">
        <v>0</v>
      </c>
      <c r="G8" s="35">
        <f t="shared" si="3"/>
        <v>25.2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8"/>
      <c r="AB8" s="11">
        <v>0.42</v>
      </c>
      <c r="AC8" s="12"/>
      <c r="AD8" s="11">
        <f t="shared" si="4"/>
        <v>25.2</v>
      </c>
      <c r="AE8" s="12"/>
      <c r="AF8" s="11">
        <f t="shared" si="5"/>
        <v>10.584</v>
      </c>
    </row>
    <row r="9" spans="2:32" ht="16.5" customHeight="1" outlineLevel="1" x14ac:dyDescent="0.25">
      <c r="B9" s="32" t="s">
        <v>5</v>
      </c>
      <c r="C9" s="32">
        <v>0.42</v>
      </c>
      <c r="D9" s="38">
        <f>VLOOKUP(B9:B28,[1]Заказ!A$4:B$156,2,0)</f>
        <v>50</v>
      </c>
      <c r="E9" s="10">
        <f t="shared" si="2"/>
        <v>21</v>
      </c>
      <c r="F9" s="17">
        <v>0</v>
      </c>
      <c r="G9" s="35">
        <f t="shared" si="3"/>
        <v>21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8"/>
      <c r="AB9" s="11">
        <v>0.42</v>
      </c>
      <c r="AC9" s="12"/>
      <c r="AD9" s="11">
        <f t="shared" si="4"/>
        <v>21</v>
      </c>
      <c r="AE9" s="12"/>
      <c r="AF9" s="11">
        <f t="shared" si="5"/>
        <v>8.82</v>
      </c>
    </row>
    <row r="10" spans="2:32" ht="16.5" customHeight="1" outlineLevel="1" x14ac:dyDescent="0.25">
      <c r="B10" s="32" t="s">
        <v>6</v>
      </c>
      <c r="C10" s="32">
        <v>0.42</v>
      </c>
      <c r="D10" s="38">
        <f>VLOOKUP(B10:B28,[1]Заказ!A$4:B$156,2,0)</f>
        <v>80</v>
      </c>
      <c r="E10" s="10">
        <f t="shared" si="2"/>
        <v>33.6</v>
      </c>
      <c r="F10" s="17">
        <v>0</v>
      </c>
      <c r="G10" s="35">
        <f t="shared" si="3"/>
        <v>33.6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8"/>
      <c r="AB10" s="11">
        <v>0.42</v>
      </c>
      <c r="AC10" s="12"/>
      <c r="AD10" s="11">
        <f t="shared" si="4"/>
        <v>33.6</v>
      </c>
      <c r="AE10" s="12"/>
      <c r="AF10" s="11">
        <f t="shared" si="5"/>
        <v>14.112</v>
      </c>
    </row>
    <row r="11" spans="2:32" ht="16.5" customHeight="1" outlineLevel="1" x14ac:dyDescent="0.25">
      <c r="B11" s="32" t="s">
        <v>7</v>
      </c>
      <c r="C11" s="32">
        <v>1</v>
      </c>
      <c r="D11" s="38">
        <f>VLOOKUP(B11:B28,[1]Заказ!A$4:B$156,2,0)</f>
        <v>1500</v>
      </c>
      <c r="E11" s="10">
        <f t="shared" si="2"/>
        <v>1500</v>
      </c>
      <c r="F11" s="17">
        <v>1500</v>
      </c>
      <c r="G11" s="35">
        <f t="shared" si="3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9"/>
      <c r="AA11" s="8"/>
      <c r="AB11" s="11">
        <v>1</v>
      </c>
      <c r="AC11" s="12"/>
      <c r="AD11" s="11">
        <f t="shared" si="4"/>
        <v>1500</v>
      </c>
      <c r="AE11" s="12"/>
      <c r="AF11" s="11">
        <f t="shared" si="5"/>
        <v>0</v>
      </c>
    </row>
    <row r="12" spans="2:32" ht="16.5" customHeight="1" outlineLevel="1" x14ac:dyDescent="0.25">
      <c r="B12" s="32" t="s">
        <v>8</v>
      </c>
      <c r="C12" s="32">
        <v>1</v>
      </c>
      <c r="D12" s="38">
        <f>VLOOKUP(B12:B28,[1]Заказ!A$4:B$156,2,0)</f>
        <v>1500</v>
      </c>
      <c r="E12" s="10">
        <f t="shared" si="2"/>
        <v>1500</v>
      </c>
      <c r="F12" s="17">
        <v>1500</v>
      </c>
      <c r="G12" s="35">
        <f t="shared" si="3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  <c r="Z12" s="9"/>
      <c r="AA12" s="8"/>
      <c r="AB12" s="11">
        <v>1</v>
      </c>
      <c r="AC12" s="12"/>
      <c r="AD12" s="11">
        <f t="shared" ref="AD12:AD19" si="6">AB12*D12</f>
        <v>1500</v>
      </c>
      <c r="AE12" s="12"/>
      <c r="AF12" s="11">
        <f t="shared" ref="AF12:AF19" si="7">AB12*G12</f>
        <v>0</v>
      </c>
    </row>
    <row r="13" spans="2:32" ht="16.5" customHeight="1" outlineLevel="1" x14ac:dyDescent="0.25">
      <c r="B13" s="32" t="s">
        <v>9</v>
      </c>
      <c r="C13" s="32">
        <v>1</v>
      </c>
      <c r="D13" s="38">
        <f>VLOOKUP(B13:B28,[1]Заказ!A$4:B$156,2,0)</f>
        <v>30</v>
      </c>
      <c r="E13" s="10">
        <f t="shared" si="2"/>
        <v>30</v>
      </c>
      <c r="F13" s="17">
        <v>4</v>
      </c>
      <c r="G13" s="35">
        <f t="shared" si="3"/>
        <v>26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  <c r="Z13" s="9"/>
      <c r="AA13" s="8"/>
      <c r="AB13" s="11">
        <v>1</v>
      </c>
      <c r="AC13" s="12"/>
      <c r="AD13" s="11">
        <f t="shared" si="6"/>
        <v>30</v>
      </c>
      <c r="AE13" s="12"/>
      <c r="AF13" s="11">
        <f t="shared" si="7"/>
        <v>26</v>
      </c>
    </row>
    <row r="14" spans="2:32" ht="16.5" customHeight="1" outlineLevel="1" x14ac:dyDescent="0.25">
      <c r="B14" s="32" t="s">
        <v>10</v>
      </c>
      <c r="C14" s="32">
        <v>1</v>
      </c>
      <c r="D14" s="38">
        <f>VLOOKUP(B14:B28,[1]Заказ!A$4:B$156,2,0)</f>
        <v>30</v>
      </c>
      <c r="E14" s="10">
        <f t="shared" si="2"/>
        <v>30</v>
      </c>
      <c r="F14" s="17">
        <v>30</v>
      </c>
      <c r="G14" s="35">
        <f t="shared" si="3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9"/>
      <c r="AA14" s="8"/>
      <c r="AB14" s="11">
        <v>1</v>
      </c>
      <c r="AC14" s="12"/>
      <c r="AD14" s="11">
        <f t="shared" si="6"/>
        <v>30</v>
      </c>
      <c r="AE14" s="12"/>
      <c r="AF14" s="11">
        <f t="shared" si="7"/>
        <v>0</v>
      </c>
    </row>
    <row r="15" spans="2:32" ht="16.5" customHeight="1" outlineLevel="1" x14ac:dyDescent="0.25">
      <c r="B15" s="32" t="s">
        <v>11</v>
      </c>
      <c r="C15" s="32">
        <v>1</v>
      </c>
      <c r="D15" s="38">
        <f>VLOOKUP(B15:B28,[1]Заказ!A$4:B$156,2,0)</f>
        <v>1500</v>
      </c>
      <c r="E15" s="10">
        <f t="shared" si="2"/>
        <v>1500</v>
      </c>
      <c r="F15" s="17">
        <v>1500</v>
      </c>
      <c r="G15" s="35">
        <f t="shared" si="3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  <c r="Z15" s="9"/>
      <c r="AA15" s="8"/>
      <c r="AB15" s="11">
        <v>1</v>
      </c>
      <c r="AC15" s="12"/>
      <c r="AD15" s="11">
        <f t="shared" si="6"/>
        <v>1500</v>
      </c>
      <c r="AE15" s="12"/>
      <c r="AF15" s="11">
        <f t="shared" si="7"/>
        <v>0</v>
      </c>
    </row>
    <row r="16" spans="2:32" ht="16.5" customHeight="1" outlineLevel="1" x14ac:dyDescent="0.25">
      <c r="B16" s="32" t="s">
        <v>12</v>
      </c>
      <c r="C16" s="32">
        <v>1</v>
      </c>
      <c r="D16" s="38">
        <f>VLOOKUP(B16:B28,[1]Заказ!A$4:B$156,2,0)</f>
        <v>1000</v>
      </c>
      <c r="E16" s="10">
        <f t="shared" si="2"/>
        <v>1000</v>
      </c>
      <c r="F16" s="17">
        <v>1000</v>
      </c>
      <c r="G16" s="35">
        <f t="shared" si="3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  <c r="AA16" s="8"/>
      <c r="AB16" s="11">
        <v>1</v>
      </c>
      <c r="AC16" s="12"/>
      <c r="AD16" s="11">
        <f t="shared" si="6"/>
        <v>1000</v>
      </c>
      <c r="AE16" s="12"/>
      <c r="AF16" s="11">
        <f t="shared" si="7"/>
        <v>0</v>
      </c>
    </row>
    <row r="17" spans="2:33" ht="16.5" customHeight="1" outlineLevel="1" x14ac:dyDescent="0.25">
      <c r="B17" s="32" t="s">
        <v>13</v>
      </c>
      <c r="C17" s="32">
        <v>1</v>
      </c>
      <c r="D17" s="38">
        <f>VLOOKUP(B17:B28,[1]Заказ!A$4:B$156,2,0)</f>
        <v>300</v>
      </c>
      <c r="E17" s="10">
        <f t="shared" si="2"/>
        <v>300</v>
      </c>
      <c r="F17" s="17">
        <v>300</v>
      </c>
      <c r="G17" s="35">
        <f t="shared" si="3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8"/>
      <c r="AB17" s="11">
        <v>1</v>
      </c>
      <c r="AC17" s="12"/>
      <c r="AD17" s="11">
        <f t="shared" si="6"/>
        <v>300</v>
      </c>
      <c r="AE17" s="12"/>
      <c r="AF17" s="11">
        <f t="shared" si="7"/>
        <v>0</v>
      </c>
    </row>
    <row r="18" spans="2:33" ht="16.5" customHeight="1" outlineLevel="1" x14ac:dyDescent="0.25">
      <c r="B18" s="32" t="s">
        <v>14</v>
      </c>
      <c r="C18" s="32">
        <v>1</v>
      </c>
      <c r="D18" s="38">
        <f>VLOOKUP(B18:B28,[1]Заказ!A$4:B$156,2,0)</f>
        <v>150</v>
      </c>
      <c r="E18" s="10">
        <f t="shared" si="2"/>
        <v>150</v>
      </c>
      <c r="F18" s="17">
        <v>0</v>
      </c>
      <c r="G18" s="35">
        <f t="shared" si="3"/>
        <v>150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Z18" s="9"/>
      <c r="AA18" s="8"/>
      <c r="AB18" s="11">
        <v>1</v>
      </c>
      <c r="AC18" s="12"/>
      <c r="AD18" s="11">
        <f t="shared" si="6"/>
        <v>150</v>
      </c>
      <c r="AE18" s="12"/>
      <c r="AF18" s="11">
        <f t="shared" si="7"/>
        <v>150</v>
      </c>
    </row>
    <row r="19" spans="2:33" ht="16.5" customHeight="1" outlineLevel="1" x14ac:dyDescent="0.25">
      <c r="B19" s="32" t="s">
        <v>24</v>
      </c>
      <c r="C19" s="32">
        <v>1</v>
      </c>
      <c r="D19" s="38">
        <f>VLOOKUP(B19:B28,[1]Заказ!A$4:B$156,2,0)</f>
        <v>80</v>
      </c>
      <c r="E19" s="10">
        <f t="shared" si="2"/>
        <v>80</v>
      </c>
      <c r="F19" s="17">
        <v>80</v>
      </c>
      <c r="G19" s="35">
        <f t="shared" si="3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  <c r="Z19" s="9"/>
      <c r="AA19" s="8"/>
      <c r="AB19" s="11">
        <v>1</v>
      </c>
      <c r="AC19" s="12"/>
      <c r="AD19" s="11">
        <f t="shared" si="6"/>
        <v>80</v>
      </c>
      <c r="AE19" s="12"/>
      <c r="AF19" s="11">
        <f t="shared" si="7"/>
        <v>0</v>
      </c>
    </row>
    <row r="20" spans="2:33" ht="16.5" customHeight="1" outlineLevel="1" x14ac:dyDescent="0.25">
      <c r="B20" s="32" t="s">
        <v>15</v>
      </c>
      <c r="C20" s="32">
        <v>1</v>
      </c>
      <c r="D20" s="38">
        <f>VLOOKUP(B20:B28,[1]Заказ!A$4:B$156,2,0)</f>
        <v>70</v>
      </c>
      <c r="E20" s="10">
        <f t="shared" si="2"/>
        <v>70</v>
      </c>
      <c r="F20" s="17">
        <v>70</v>
      </c>
      <c r="G20" s="35">
        <f t="shared" si="3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8"/>
      <c r="AB20" s="11">
        <v>1</v>
      </c>
      <c r="AC20" s="12"/>
      <c r="AD20" s="11">
        <f t="shared" ref="AD20:AD24" si="8">AB20*D20</f>
        <v>70</v>
      </c>
      <c r="AE20" s="12"/>
      <c r="AF20" s="11">
        <f t="shared" ref="AF20:AF24" si="9">AB20*G20</f>
        <v>0</v>
      </c>
    </row>
    <row r="21" spans="2:33" ht="16.5" customHeight="1" outlineLevel="1" x14ac:dyDescent="0.25">
      <c r="B21" s="32" t="s">
        <v>16</v>
      </c>
      <c r="C21" s="32">
        <v>1</v>
      </c>
      <c r="D21" s="38">
        <f>VLOOKUP(B21:B28,[1]Заказ!A$4:B$156,2,0)</f>
        <v>450</v>
      </c>
      <c r="E21" s="10">
        <f t="shared" si="2"/>
        <v>450</v>
      </c>
      <c r="F21" s="17">
        <v>420</v>
      </c>
      <c r="G21" s="35">
        <f t="shared" si="3"/>
        <v>30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9"/>
      <c r="Z21" s="9"/>
      <c r="AA21" s="8"/>
      <c r="AB21" s="11">
        <v>1</v>
      </c>
      <c r="AC21" s="12"/>
      <c r="AD21" s="11">
        <f t="shared" si="8"/>
        <v>450</v>
      </c>
      <c r="AE21" s="12"/>
      <c r="AF21" s="11">
        <f t="shared" si="9"/>
        <v>30</v>
      </c>
    </row>
    <row r="22" spans="2:33" ht="16.5" customHeight="1" outlineLevel="1" x14ac:dyDescent="0.25">
      <c r="B22" s="32" t="s">
        <v>17</v>
      </c>
      <c r="C22" s="32">
        <v>1</v>
      </c>
      <c r="D22" s="38">
        <f>VLOOKUP(B22:B28,[1]Заказ!A$4:B$156,2,0)</f>
        <v>150</v>
      </c>
      <c r="E22" s="10">
        <f t="shared" si="2"/>
        <v>150</v>
      </c>
      <c r="F22" s="17">
        <v>22</v>
      </c>
      <c r="G22" s="35">
        <f t="shared" si="3"/>
        <v>128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  <c r="Z22" s="9"/>
      <c r="AA22" s="8"/>
      <c r="AB22" s="11">
        <v>1</v>
      </c>
      <c r="AC22" s="12"/>
      <c r="AD22" s="11">
        <f t="shared" si="8"/>
        <v>150</v>
      </c>
      <c r="AE22" s="12"/>
      <c r="AF22" s="11">
        <f t="shared" si="9"/>
        <v>128</v>
      </c>
    </row>
    <row r="23" spans="2:33" ht="16.5" customHeight="1" outlineLevel="1" x14ac:dyDescent="0.25">
      <c r="B23" s="32" t="s">
        <v>25</v>
      </c>
      <c r="C23" s="32">
        <v>1</v>
      </c>
      <c r="D23" s="38">
        <f>VLOOKUP(B23:B28,[1]Заказ!A$4:B$156,2,0)</f>
        <v>200</v>
      </c>
      <c r="E23" s="10">
        <f t="shared" si="2"/>
        <v>200</v>
      </c>
      <c r="F23" s="17">
        <v>200</v>
      </c>
      <c r="G23" s="35">
        <f t="shared" si="3"/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  <c r="Z23" s="9"/>
      <c r="AA23" s="8"/>
      <c r="AB23" s="11">
        <v>1</v>
      </c>
      <c r="AC23" s="12"/>
      <c r="AD23" s="11">
        <f t="shared" si="8"/>
        <v>200</v>
      </c>
      <c r="AE23" s="12"/>
      <c r="AF23" s="11">
        <f t="shared" si="9"/>
        <v>0</v>
      </c>
    </row>
    <row r="24" spans="2:33" ht="16.5" customHeight="1" outlineLevel="1" x14ac:dyDescent="0.25">
      <c r="B24" s="32" t="s">
        <v>29</v>
      </c>
      <c r="C24" s="32">
        <v>0.4</v>
      </c>
      <c r="D24" s="38">
        <f>VLOOKUP(B24:B28,[1]Заказ!A$4:B$156,2,0)</f>
        <v>100</v>
      </c>
      <c r="E24" s="10">
        <f t="shared" si="2"/>
        <v>40</v>
      </c>
      <c r="F24" s="17">
        <v>0</v>
      </c>
      <c r="G24" s="35">
        <f t="shared" si="3"/>
        <v>40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8"/>
      <c r="AB24" s="11">
        <v>0.4</v>
      </c>
      <c r="AC24" s="12"/>
      <c r="AD24" s="11">
        <f t="shared" si="8"/>
        <v>40</v>
      </c>
      <c r="AE24" s="12"/>
      <c r="AF24" s="11">
        <f t="shared" si="9"/>
        <v>16</v>
      </c>
    </row>
    <row r="25" spans="2:33" ht="16.5" customHeight="1" outlineLevel="1" x14ac:dyDescent="0.25">
      <c r="B25" s="32" t="s">
        <v>23</v>
      </c>
      <c r="C25" s="32">
        <v>1</v>
      </c>
      <c r="D25" s="38">
        <f>VLOOKUP(B25:B28,[1]Заказ!A$4:B$156,2,0)</f>
        <v>1500</v>
      </c>
      <c r="E25" s="10">
        <f t="shared" si="2"/>
        <v>1500</v>
      </c>
      <c r="F25" s="17">
        <v>1500</v>
      </c>
      <c r="G25" s="35">
        <f t="shared" si="3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8"/>
      <c r="AB25" s="11">
        <v>1</v>
      </c>
      <c r="AC25" s="12"/>
      <c r="AD25" s="11">
        <f t="shared" ref="AD25:AD28" si="10">AB25*D25</f>
        <v>1500</v>
      </c>
      <c r="AE25" s="12"/>
      <c r="AF25" s="11">
        <f t="shared" ref="AF25:AF28" si="11">AB25*G25</f>
        <v>0</v>
      </c>
    </row>
    <row r="26" spans="2:33" ht="16.5" customHeight="1" outlineLevel="1" x14ac:dyDescent="0.25">
      <c r="B26" s="32" t="s">
        <v>26</v>
      </c>
      <c r="C26" s="32">
        <v>1</v>
      </c>
      <c r="D26" s="38">
        <f>VLOOKUP(B26:B28,[1]Заказ!A$4:B$156,2,0)</f>
        <v>50</v>
      </c>
      <c r="E26" s="10">
        <f t="shared" si="2"/>
        <v>50</v>
      </c>
      <c r="F26" s="17">
        <v>0</v>
      </c>
      <c r="G26" s="35">
        <f t="shared" si="3"/>
        <v>50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8"/>
      <c r="AB26" s="11">
        <v>1</v>
      </c>
      <c r="AC26" s="12"/>
      <c r="AD26" s="11">
        <f t="shared" si="10"/>
        <v>50</v>
      </c>
      <c r="AE26" s="12"/>
      <c r="AF26" s="11">
        <f t="shared" si="11"/>
        <v>50</v>
      </c>
    </row>
    <row r="27" spans="2:33" ht="16.5" customHeight="1" outlineLevel="1" x14ac:dyDescent="0.25">
      <c r="B27" s="32" t="s">
        <v>27</v>
      </c>
      <c r="C27" s="32">
        <v>1</v>
      </c>
      <c r="D27" s="38">
        <f>VLOOKUP(B27:B28,[1]Заказ!A$4:B$156,2,0)</f>
        <v>120</v>
      </c>
      <c r="E27" s="10">
        <f t="shared" si="2"/>
        <v>120</v>
      </c>
      <c r="F27" s="17">
        <v>0</v>
      </c>
      <c r="G27" s="35">
        <f t="shared" si="3"/>
        <v>120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8"/>
      <c r="AB27" s="11">
        <v>1</v>
      </c>
      <c r="AC27" s="12"/>
      <c r="AD27" s="11">
        <f t="shared" si="10"/>
        <v>120</v>
      </c>
      <c r="AE27" s="12"/>
      <c r="AF27" s="11">
        <f t="shared" si="11"/>
        <v>120</v>
      </c>
    </row>
    <row r="28" spans="2:33" ht="16.5" customHeight="1" outlineLevel="1" thickBot="1" x14ac:dyDescent="0.3">
      <c r="B28" s="32" t="s">
        <v>28</v>
      </c>
      <c r="C28" s="32">
        <v>1</v>
      </c>
      <c r="D28" s="38">
        <f>VLOOKUP(B28:B28,[1]Заказ!A$4:B$156,2,0)</f>
        <v>150</v>
      </c>
      <c r="E28" s="10">
        <f t="shared" si="2"/>
        <v>150</v>
      </c>
      <c r="F28" s="17">
        <v>0</v>
      </c>
      <c r="G28" s="35">
        <f t="shared" si="3"/>
        <v>150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8"/>
      <c r="AB28" s="11">
        <v>1</v>
      </c>
      <c r="AC28" s="12"/>
      <c r="AD28" s="11">
        <f t="shared" si="10"/>
        <v>150</v>
      </c>
      <c r="AE28" s="12"/>
      <c r="AF28" s="11">
        <f t="shared" si="11"/>
        <v>150</v>
      </c>
    </row>
    <row r="29" spans="2:33" ht="21.75" thickBot="1" x14ac:dyDescent="0.3">
      <c r="B29" s="29"/>
      <c r="C29" s="29"/>
      <c r="D29" s="28">
        <f>SUM(D4:D28)</f>
        <v>9490</v>
      </c>
      <c r="E29" s="36">
        <f>SUM(E4:E28)</f>
        <v>9273.4</v>
      </c>
      <c r="F29" s="36">
        <f>SUM(F4:F28)</f>
        <v>8290</v>
      </c>
      <c r="G29" s="37">
        <f>SUM(G4:G28)</f>
        <v>983.4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AB29" s="22"/>
      <c r="AC29" s="22"/>
      <c r="AD29" s="22"/>
      <c r="AE29" s="22"/>
      <c r="AF29" s="22"/>
      <c r="AG29" s="24"/>
    </row>
    <row r="30" spans="2:33" x14ac:dyDescent="0.25">
      <c r="G30" s="23"/>
      <c r="AB30" s="23"/>
    </row>
    <row r="33" spans="2:3" x14ac:dyDescent="0.25">
      <c r="B33" s="23"/>
      <c r="C33" s="2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2023-08-03T07:35:44Z</dcterms:modified>
</cp:coreProperties>
</file>