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ED2A301A-EE86-4BDD-A694-BE66218ADD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Заказ!$B$1:$B$70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02" l="1"/>
  <c r="D21" i="102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4" i="102"/>
  <c r="AD20" i="102"/>
  <c r="AD15" i="102"/>
  <c r="AF15" i="102"/>
  <c r="AD18" i="102"/>
  <c r="AF18" i="102"/>
  <c r="AD19" i="102"/>
  <c r="AF19" i="102"/>
  <c r="AF20" i="102"/>
  <c r="D4" i="102"/>
  <c r="D5" i="102"/>
  <c r="D6" i="102"/>
  <c r="D7" i="102"/>
  <c r="D8" i="102"/>
  <c r="D9" i="102"/>
  <c r="D10" i="102"/>
  <c r="D11" i="102"/>
  <c r="D12" i="102"/>
  <c r="D13" i="102"/>
  <c r="D14" i="102"/>
  <c r="D16" i="102"/>
  <c r="D17" i="102"/>
  <c r="AD4" i="102" l="1"/>
  <c r="AD5" i="102"/>
  <c r="AD6" i="102"/>
  <c r="AD7" i="102"/>
  <c r="AD8" i="102"/>
  <c r="AD9" i="102"/>
  <c r="AD10" i="102"/>
  <c r="AD11" i="102"/>
  <c r="AD12" i="102"/>
  <c r="AD13" i="102"/>
  <c r="AD14" i="102"/>
  <c r="AD16" i="102"/>
  <c r="AD17" i="102"/>
  <c r="AF17" i="102"/>
  <c r="AF16" i="102"/>
  <c r="AF14" i="102"/>
  <c r="AF13" i="102"/>
  <c r="AF12" i="102"/>
  <c r="AF11" i="102"/>
  <c r="AF10" i="102"/>
  <c r="AF9" i="102"/>
  <c r="AF8" i="102"/>
  <c r="AF7" i="102"/>
  <c r="AF6" i="102"/>
  <c r="AF5" i="102"/>
  <c r="AF4" i="102"/>
  <c r="AD3" i="102" l="1"/>
  <c r="AF3" i="102"/>
  <c r="F3" i="102" s="1"/>
  <c r="F21" i="102" l="1"/>
</calcChain>
</file>

<file path=xl/sharedStrings.xml><?xml version="1.0" encoding="utf-8"?>
<sst xmlns="http://schemas.openxmlformats.org/spreadsheetml/2006/main" count="24" uniqueCount="24">
  <si>
    <t>ВЕС</t>
  </si>
  <si>
    <t>ПОКОМ</t>
  </si>
  <si>
    <t xml:space="preserve"> 083  Колбаса Швейцарская 0,17 кг., ШТ., сырокопченая  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</si>
  <si>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</si>
  <si>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</si>
  <si>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</si>
  <si>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239  Колбаса Салями запеч Дугушка, оболочка вектор, ВЕС, ТМ Стародворье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</si>
  <si>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</si>
  <si>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</si>
  <si>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</si>
  <si>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</si>
  <si>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</si>
  <si>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</si>
  <si>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</si>
  <si>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</si>
  <si>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ЗАКАЗ</t>
  </si>
  <si>
    <t>Остаток</t>
  </si>
  <si>
    <t>ОСТАТОК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</si>
  <si>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</si>
  <si>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</si>
  <si>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</si>
  <si>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321  Колбаса Сервелат Пражский ТМ Зареченские, ВЕС ПОКОМ</t>
  </si>
  <si>
    <t>заказ в кг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</si>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</sst>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1" fillId="6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87;&#1086;&#1082;&#1086;&#1084;%20&#1085;&#1086;&#1074;&#1099;&#1080;&#774;%2009,08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Вес"/>
    </sheetNames>
    <sheetDataSet>
      <sheetData sheetId="0">
        <row r="10">
          <cell r="A10" t="str">
            <v xml:space="preserve"> 016  Сосиски Вязанка Молочные, Вязанка вискофан  ВЕС.ПОКОМ</v>
          </cell>
        </row>
        <row r="11">
          <cell r="A11" t="str">
            <v xml:space="preserve"> 017  Сосиски Вязанка Сливочные, Вязанка амицел ВЕС.ПОКОМ</v>
          </cell>
          <cell r="B11">
            <v>400</v>
          </cell>
        </row>
        <row r="12">
          <cell r="A12" t="str">
            <v xml:space="preserve"> 018  Сосиски Рубленые, Вязанка вискофан  ВЕС.ПОКОМ</v>
          </cell>
        </row>
        <row r="13">
          <cell r="A13" t="str">
            <v xml:space="preserve"> 020  Ветчина Столичная Вязанка, вектор 0.5кг, ПОКОМ</v>
          </cell>
        </row>
        <row r="14">
          <cell r="A14" t="str">
            <v xml:space="preserve"> 021  Колбаса Вязанка с индейкой, вектор 0,45 кг, ПОКОМ</v>
          </cell>
        </row>
        <row r="15">
          <cell r="A15" t="str">
            <v xml:space="preserve"> 022  Колбаса Вязанка со шпиком, вектор 0,5кг, ПОКОМ</v>
          </cell>
        </row>
        <row r="16">
          <cell r="A16" t="str">
            <v xml:space="preserve"> 023  Колбаса Докторская ГОСТ, Вязанка вектор, 0,4 кг, ПОКОМ</v>
          </cell>
        </row>
        <row r="17">
          <cell r="A17" t="str">
            <v xml:space="preserve"> 024  Колбаса Классическая, Вязанка вектор 0,5кг, ПОКОМ</v>
          </cell>
        </row>
        <row r="18">
          <cell r="A18" t="str">
            <v xml:space="preserve"> 025  Колбаса Молочная стародворская, Вязанка вектор 0,5 кг,ПОКОМ</v>
          </cell>
        </row>
        <row r="19">
          <cell r="A19" t="str">
            <v xml:space="preserve"> 029  Сосиски Венские, Вязанка NDX МГС, 0.5кг, ПОКОМ</v>
          </cell>
        </row>
        <row r="20">
          <cell r="A20" t="str">
            <v xml:space="preserve"> 030  Сосиски Вязанка Молочные, Вязанка вискофан МГС, 0.45кг, ПОКОМ</v>
          </cell>
        </row>
        <row r="21">
          <cell r="A21" t="str">
            <v xml:space="preserve"> 032  Сосиски Вязанка Сливочные, Вязанка амицел МГС, 0.45кг, ПОКОМ</v>
          </cell>
        </row>
        <row r="22">
          <cell r="A22" t="str">
            <v xml:space="preserve"> 034  Сосиски Рубленые, Вязанка вискофан МГС, 0.5кг, ПОКОМ</v>
          </cell>
        </row>
        <row r="23">
          <cell r="A23" t="str">
            <v xml:space="preserve"> 043  Ветчина Нежная ТМ Особый рецепт, п/а, 0,4кг    ПОКОМ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</row>
        <row r="25">
          <cell r="A25" t="str">
            <v xml:space="preserve"> 055  Колбаса вареная Филейбургская, 0,45 кг, БАВАРУШКА ПОКОМ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</row>
        <row r="27">
          <cell r="A27" t="str">
            <v xml:space="preserve"> 058  Колбаса Докторская Особая ТМ Особый рецепт,  0,5кг, ПОКОМ</v>
          </cell>
        </row>
        <row r="28">
          <cell r="A28" t="str">
            <v xml:space="preserve"> 059  Колбаса Докторская по-стародворски  0.5 кг, ПОКОМ</v>
          </cell>
        </row>
        <row r="29">
          <cell r="A29" t="str">
            <v xml:space="preserve"> 062  Колбаса Кракушка пряная с сальцем, 0.3кг в/у п/к, БАВАРУШКА ПОКОМ</v>
          </cell>
        </row>
        <row r="30">
          <cell r="A30" t="str">
            <v xml:space="preserve"> 064  Колбаса Молочная Дугушка, вектор 0,4 кг, ТМ Стародворье  ПОКОМ</v>
          </cell>
        </row>
        <row r="31">
          <cell r="A31" t="str">
            <v xml:space="preserve"> 068  Колбаса Особая ТМ Особый рецепт, 0,5 кг, ПОКОМ</v>
          </cell>
        </row>
        <row r="32">
          <cell r="A32" t="str">
            <v xml:space="preserve"> 083  Колбаса Швейцарская 0,17 кг., ШТ., сырокопченая   ПОКОМ</v>
          </cell>
          <cell r="B32">
            <v>250</v>
          </cell>
        </row>
        <row r="33">
          <cell r="A33" t="str">
            <v xml:space="preserve"> 084  Колбаски Баварские копченые, NDX в МГС 0,28 кг, ТМ Стародворье  ПОКОМ</v>
          </cell>
        </row>
        <row r="34">
          <cell r="A34" t="str">
            <v xml:space="preserve"> 091  Сардельки Баварские, МГС 0.38кг, ТМ Стародворье  ПОКОМ</v>
          </cell>
        </row>
        <row r="35">
          <cell r="A35" t="str">
            <v xml:space="preserve"> 092  Сосиски Баварские с сыром,  0.42кг,ПОКОМ</v>
          </cell>
        </row>
        <row r="36">
          <cell r="A36" t="str">
            <v xml:space="preserve"> 093  Сосиски Баварские с сыром, БАВАРУШКИ МГС 0.42кг, ТМ Стародворье    ПОКОМ</v>
          </cell>
        </row>
        <row r="37">
          <cell r="A37" t="str">
            <v xml:space="preserve"> 095  Сосиски Баварские,  0.42кг, БАВАРУШКИ ПОКОМ</v>
          </cell>
        </row>
        <row r="38">
          <cell r="A38" t="str">
            <v xml:space="preserve"> 096  Сосиски Баварские,  0.42кг,ПОКОМ</v>
          </cell>
        </row>
        <row r="39">
          <cell r="A39" t="str">
            <v xml:space="preserve"> 099  Сосиски Баварушки с сочным окороком,  0.42кг, БАВАРУШКА ПОКОМ</v>
          </cell>
        </row>
        <row r="40">
          <cell r="A40" t="str">
            <v xml:space="preserve"> 103  Сосиски Классические, 0.42кг,ядрена копотьПОКОМ</v>
          </cell>
        </row>
        <row r="41">
          <cell r="A41" t="str">
            <v xml:space="preserve"> 108  Сосиски С сыром,  0.42кг,ядрена копоть ПОКОМ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</row>
        <row r="46">
          <cell r="A46" t="str">
            <v xml:space="preserve"> 119  Паштет печеночный Гусь со вкусом гусиного мяса, 0,1 кг ПОКОМ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</row>
        <row r="48">
          <cell r="A48" t="str">
            <v xml:space="preserve"> 200  Ветчина Дугушка ТМ Стародворье, вектор в/у    ПОКОМ</v>
          </cell>
        </row>
        <row r="49">
          <cell r="A49" t="str">
            <v xml:space="preserve"> 201  Ветчина Нежная ТМ Особый рецепт, (2,5кг), ПОКОМ</v>
          </cell>
        </row>
        <row r="50">
          <cell r="A50" t="str">
            <v xml:space="preserve"> 202  Ветчина Нежная, (1,8кг б/б), ТМ КОЛБАСНЫЙ СТАНДАРТ ПОКОМ</v>
          </cell>
        </row>
        <row r="51">
          <cell r="A51">
            <v>150</v>
          </cell>
          <cell r="B51">
            <v>150</v>
          </cell>
        </row>
        <row r="52">
          <cell r="A52" t="str">
            <v xml:space="preserve"> 213  Колбаса в/к Сервелат Рижский, ВЕС.,ТМ КОЛБАСНЫЙ СТАНДАРТ ПОКОМ</v>
          </cell>
          <cell r="B52">
            <v>150</v>
          </cell>
        </row>
        <row r="53">
          <cell r="A53" t="str">
            <v xml:space="preserve"> 215  Колбаса Докторская ГОСТ Дугушка, ВЕС, ТМ Стародворье ПОКОМ</v>
          </cell>
        </row>
        <row r="54">
          <cell r="A54" t="str">
            <v xml:space="preserve"> 217  Колбаса Докторская Дугушка, ВЕС, НЕ ГОСТ, ТМ Стародворье ПОКОМ</v>
          </cell>
          <cell r="B54">
            <v>150</v>
          </cell>
        </row>
        <row r="55">
          <cell r="A55" t="str">
            <v xml:space="preserve"> 218  Колбаса Докторская оригинальная ТМ Особый рецепт БОЛЬШОЙ БАТОН, п/а ВЕС, ТМ Стародворье ПОКОМ</v>
          </cell>
        </row>
        <row r="56">
          <cell r="A56" t="str">
            <v xml:space="preserve"> 219  Колбаса Докторская Особая ТМ Особый рецепт, ВЕС  ПОКОМ</v>
          </cell>
          <cell r="B56">
            <v>4000</v>
          </cell>
        </row>
        <row r="57">
          <cell r="A57" t="str">
            <v xml:space="preserve"> 220  Колбаса Докторская по-стародворски, амифлекс, ВЕС,   ПОКОМ</v>
          </cell>
        </row>
        <row r="58">
          <cell r="A58" t="str">
            <v xml:space="preserve"> 222  Колбаса Докторская стародворская, ВЕС, ВсхЗв   ПОКОМ</v>
          </cell>
        </row>
        <row r="59">
          <cell r="A59" t="str">
            <v xml:space="preserve"> 225  Колбаса Дугушка со шпиком, ВЕС, ТМ Стародворье   ПОКОМ</v>
          </cell>
        </row>
        <row r="60">
          <cell r="A60" t="str">
            <v xml:space="preserve"> 229  Колбаса Молочная Дугушка, в/у, ВЕС, ТМ Стародворье   ПОКОМ</v>
          </cell>
        </row>
        <row r="61">
          <cell r="A61" t="str">
            <v xml:space="preserve"> 230  Колбаса Молочная Особая ТМ Особый рецепт, п/а, ВЕС. ПОКОМ</v>
          </cell>
          <cell r="B61">
            <v>2000</v>
          </cell>
        </row>
        <row r="62">
          <cell r="A62" t="str">
            <v xml:space="preserve"> 231  Колбаса Молочная по-стародворски, ВЕС   ПОКОМ</v>
          </cell>
        </row>
        <row r="63">
          <cell r="A63" t="str">
            <v xml:space="preserve"> 234  Колбаса Нежная, п/а, ВЕС, ТМ КОЛБАСНЫЙ СТАНДАРТ ВсхЗв ПОКОМ</v>
          </cell>
        </row>
        <row r="64">
          <cell r="A64" t="str">
            <v xml:space="preserve"> 235  Колбаса Особая ТМ Особый рецепт, ВЕС, ТМ Стародворье ПОКОМ</v>
          </cell>
        </row>
        <row r="65">
          <cell r="A65" t="str">
            <v xml:space="preserve"> 236  Колбаса Рубленая ЗАПЕЧ. Дугушка ТМ Стародворье, вектор, в/к    ПОКОМ</v>
          </cell>
        </row>
        <row r="66">
          <cell r="A66" t="str">
            <v xml:space="preserve"> 239  Колбаса Салями запеч Дугушка, оболочка вектор, ВЕС, ТМ Стародворье  ПОКОМ</v>
          </cell>
          <cell r="B66">
            <v>250</v>
          </cell>
        </row>
        <row r="67">
          <cell r="A67" t="str">
            <v xml:space="preserve"> 240  Колбаса Салями охотничья, ВЕС. ПОКОМ</v>
          </cell>
        </row>
        <row r="68">
          <cell r="A68" t="str">
            <v xml:space="preserve"> 242  Колбаса Сервелат ЗАПЕЧ.Дугушка ТМ Стародворье, вектор, в/к     ПОКОМ</v>
          </cell>
        </row>
        <row r="69">
          <cell r="A69" t="str">
            <v xml:space="preserve"> 243  Колбаса Сервелат Зернистый, ВЕС.  ПОКОМ</v>
          </cell>
        </row>
        <row r="70">
          <cell r="A70" t="str">
            <v xml:space="preserve"> 244  Колбаса Сервелат Кремлевский, ВЕС. ПОКОМ</v>
          </cell>
        </row>
        <row r="71">
          <cell r="A71" t="str">
            <v xml:space="preserve"> 247  Сардельки Нежные, ВЕС.  ПОКОМ</v>
          </cell>
          <cell r="B71">
            <v>200</v>
          </cell>
        </row>
        <row r="72">
          <cell r="A72" t="str">
            <v xml:space="preserve"> 248  Сардельки Сочные ТМ Особый рецепт,   ПОКОМ</v>
          </cell>
          <cell r="B72">
            <v>350</v>
          </cell>
        </row>
        <row r="73">
          <cell r="A73" t="str">
            <v xml:space="preserve"> 250  Сардельки стародворские с говядиной в обол. NDX, ВЕС. ПОКОМ</v>
          </cell>
        </row>
        <row r="74">
          <cell r="A74" t="str">
            <v xml:space="preserve"> 251  Сосиски Баварские, ВЕС.  ПОКОМ</v>
          </cell>
        </row>
        <row r="75">
          <cell r="A75" t="str">
            <v xml:space="preserve"> 253  Сосиски Ганноверские   ПОКОМ</v>
          </cell>
        </row>
        <row r="76">
          <cell r="A76" t="str">
            <v xml:space="preserve"> 254  Сосиски Датские, ВЕС, ТМ КОЛБАСНЫЙ СТАНДАРТ ПОКОМ</v>
          </cell>
          <cell r="B76">
            <v>700</v>
          </cell>
        </row>
        <row r="77">
          <cell r="A77" t="str">
            <v xml:space="preserve"> 255  Сосиски Молочные для завтрака ТМ Особый рецепт, п/а МГС, ВЕС, ТМ Стародворье  ПОКОМ</v>
          </cell>
          <cell r="B77">
            <v>150</v>
          </cell>
        </row>
        <row r="78">
          <cell r="A78" t="str">
            <v xml:space="preserve"> 257  Сосиски Молочные оригинальные ТМ Особый рецепт, ВЕС.   ПОКОМ</v>
          </cell>
          <cell r="B78">
            <v>700</v>
          </cell>
        </row>
        <row r="79">
          <cell r="A79" t="str">
            <v xml:space="preserve"> 263  Шпикачки Стародворские, ВЕС.  ПОКОМ</v>
          </cell>
        </row>
        <row r="80">
          <cell r="A80" t="str">
            <v xml:space="preserve"> 265  Колбаса Балыкбургская, ВЕС, ТМ Баварушка  ПОКОМ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>
            <v>200</v>
          </cell>
        </row>
        <row r="83">
          <cell r="A83" t="str">
            <v xml:space="preserve"> 268  Сосиски Филейбургские с филе сочного окорока, ВЕС, ТМ Баварушка  ПОКОМ</v>
          </cell>
        </row>
        <row r="84">
          <cell r="A84" t="str">
            <v xml:space="preserve"> 270  Колбаса Сервелат Филейный ТМ Особый Рецепт, ВЕС. ПОКОМ</v>
          </cell>
          <cell r="B84">
            <v>80</v>
          </cell>
        </row>
        <row r="85">
          <cell r="A85" t="str">
            <v xml:space="preserve"> 271  Колбаса Сервелат Левантский ТМ Особый Рецепт, ВЕС. ПОКОМ</v>
          </cell>
          <cell r="B85">
            <v>80</v>
          </cell>
        </row>
        <row r="86">
          <cell r="A86" t="str">
            <v xml:space="preserve">СОСИСКИ ФИЛЕЙБУРГСКИЕ С СОЧНЫМ ОКОРОКОМ </v>
          </cell>
          <cell r="B86">
            <v>450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G25"/>
  <sheetViews>
    <sheetView tabSelected="1" topLeftCell="B1" workbookViewId="0">
      <selection activeCell="B27" sqref="B27"/>
    </sheetView>
  </sheetViews>
  <sheetFormatPr defaultRowHeight="15" outlineLevelRow="1" x14ac:dyDescent="0.25"/>
  <cols>
    <col min="1" max="1" width="2.5703125" customWidth="1"/>
    <col min="2" max="2" width="78.85546875" style="1" customWidth="1"/>
    <col min="3" max="3" width="7.85546875" style="1" customWidth="1"/>
    <col min="4" max="4" width="10.28515625" style="1" customWidth="1"/>
    <col min="5" max="5" width="13.7109375" style="1" customWidth="1"/>
    <col min="6" max="6" width="10.140625" style="1" hidden="1" customWidth="1"/>
    <col min="7" max="7" width="9.140625" style="1" hidden="1" customWidth="1"/>
    <col min="8" max="8" width="9.140625" style="1"/>
    <col min="9" max="9" width="10.7109375" style="1" customWidth="1"/>
    <col min="10" max="24" width="9.140625" style="1"/>
    <col min="25" max="26" width="9.140625" style="2"/>
    <col min="27" max="27" width="9.140625" style="1"/>
    <col min="28" max="32" width="9.140625" style="1" hidden="1" customWidth="1"/>
  </cols>
  <sheetData>
    <row r="1" spans="2:32" ht="15.75" thickBot="1" x14ac:dyDescent="0.3"/>
    <row r="2" spans="2:32" ht="32.25" thickBot="1" x14ac:dyDescent="0.3">
      <c r="B2" s="34"/>
      <c r="C2" s="36"/>
      <c r="D2" s="21" t="s">
        <v>23</v>
      </c>
      <c r="E2" s="21" t="s">
        <v>22</v>
      </c>
      <c r="F2" s="22" t="s">
        <v>16</v>
      </c>
      <c r="G2" s="2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4"/>
      <c r="AB2" s="28" t="s">
        <v>0</v>
      </c>
      <c r="AC2" s="16"/>
      <c r="AD2" s="28" t="s">
        <v>15</v>
      </c>
      <c r="AE2" s="16"/>
      <c r="AF2" s="29" t="s">
        <v>17</v>
      </c>
    </row>
    <row r="3" spans="2:32" s="3" customFormat="1" ht="19.5" thickBot="1" x14ac:dyDescent="0.3">
      <c r="B3" s="33" t="s">
        <v>1</v>
      </c>
      <c r="C3" s="33"/>
      <c r="D3" s="19"/>
      <c r="E3" s="19"/>
      <c r="F3" s="30">
        <f>AF3</f>
        <v>0</v>
      </c>
      <c r="G3" s="2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/>
      <c r="AA3" s="6"/>
      <c r="AB3" s="14"/>
      <c r="AC3" s="17"/>
      <c r="AD3" s="15">
        <f>SUM(AD4:AD20)</f>
        <v>10052.5</v>
      </c>
      <c r="AE3" s="17"/>
      <c r="AF3" s="15">
        <f>SUM(AF4:AF20)</f>
        <v>0</v>
      </c>
    </row>
    <row r="4" spans="2:32" ht="16.5" customHeight="1" outlineLevel="1" x14ac:dyDescent="0.25">
      <c r="B4" s="37" t="s">
        <v>18</v>
      </c>
      <c r="C4" s="35">
        <v>1</v>
      </c>
      <c r="D4" s="10">
        <f>VLOOKUP(B4:B20,[1]TDSheet!A$10:B$86,2,0)</f>
        <v>400</v>
      </c>
      <c r="E4" s="10">
        <f>D4*C4</f>
        <v>400</v>
      </c>
      <c r="F4" s="18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8"/>
      <c r="AB4" s="12">
        <v>1</v>
      </c>
      <c r="AC4" s="13"/>
      <c r="AD4" s="12">
        <f t="shared" ref="AD4" si="0">AB4*D4</f>
        <v>400</v>
      </c>
      <c r="AE4" s="13"/>
      <c r="AF4" s="12">
        <f t="shared" ref="AF4" si="1">AB4*G4</f>
        <v>0</v>
      </c>
    </row>
    <row r="5" spans="2:32" ht="16.5" customHeight="1" outlineLevel="1" x14ac:dyDescent="0.25">
      <c r="B5" s="37" t="s">
        <v>2</v>
      </c>
      <c r="C5" s="35">
        <v>0.17</v>
      </c>
      <c r="D5" s="10">
        <f>VLOOKUP(B5:B20,[1]TDSheet!A$10:B$86,2,0)</f>
        <v>250</v>
      </c>
      <c r="E5" s="10">
        <f t="shared" ref="E5:E20" si="2">D5*C5</f>
        <v>42.5</v>
      </c>
      <c r="F5" s="18"/>
      <c r="G5" s="1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8"/>
      <c r="AB5" s="12">
        <v>0.17</v>
      </c>
      <c r="AC5" s="13"/>
      <c r="AD5" s="12">
        <f t="shared" ref="AD5" si="3">AB5*D5</f>
        <v>42.5</v>
      </c>
      <c r="AE5" s="13"/>
      <c r="AF5" s="12">
        <f t="shared" ref="AF5" si="4">AB5*G5</f>
        <v>0</v>
      </c>
    </row>
    <row r="6" spans="2:32" ht="16.5" customHeight="1" outlineLevel="1" x14ac:dyDescent="0.25">
      <c r="B6" s="37" t="s">
        <v>3</v>
      </c>
      <c r="C6" s="35">
        <v>1</v>
      </c>
      <c r="D6" s="10">
        <f>VLOOKUP(B6:B20,[1]TDSheet!A$10:B$86,2,0)</f>
        <v>150</v>
      </c>
      <c r="E6" s="10">
        <f t="shared" si="2"/>
        <v>150</v>
      </c>
      <c r="F6" s="18"/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12">
        <v>1</v>
      </c>
      <c r="AC6" s="13"/>
      <c r="AD6" s="12">
        <f t="shared" ref="AD6:AD13" si="5">AB6*D6</f>
        <v>150</v>
      </c>
      <c r="AE6" s="13"/>
      <c r="AF6" s="12">
        <f t="shared" ref="AF6:AF13" si="6">AB6*G6</f>
        <v>0</v>
      </c>
    </row>
    <row r="7" spans="2:32" ht="16.5" customHeight="1" outlineLevel="1" x14ac:dyDescent="0.25">
      <c r="B7" s="37" t="s">
        <v>4</v>
      </c>
      <c r="C7" s="35">
        <v>1</v>
      </c>
      <c r="D7" s="10">
        <f>VLOOKUP(B7:B20,[1]TDSheet!A$10:B$86,2,0)</f>
        <v>4000</v>
      </c>
      <c r="E7" s="10">
        <f t="shared" si="2"/>
        <v>4000</v>
      </c>
      <c r="F7" s="18"/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8"/>
      <c r="AB7" s="12">
        <v>1</v>
      </c>
      <c r="AC7" s="13"/>
      <c r="AD7" s="12">
        <f t="shared" si="5"/>
        <v>4000</v>
      </c>
      <c r="AE7" s="13"/>
      <c r="AF7" s="12">
        <f t="shared" si="6"/>
        <v>0</v>
      </c>
    </row>
    <row r="8" spans="2:32" ht="16.5" customHeight="1" outlineLevel="1" x14ac:dyDescent="0.25">
      <c r="B8" s="37" t="s">
        <v>5</v>
      </c>
      <c r="C8" s="35">
        <v>1</v>
      </c>
      <c r="D8" s="10">
        <f>VLOOKUP(B8:B20,[1]TDSheet!A$10:B$86,2,0)</f>
        <v>2000</v>
      </c>
      <c r="E8" s="10">
        <f t="shared" si="2"/>
        <v>2000</v>
      </c>
      <c r="F8" s="18"/>
      <c r="G8" s="11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8"/>
      <c r="AB8" s="12">
        <v>1</v>
      </c>
      <c r="AC8" s="13"/>
      <c r="AD8" s="12">
        <f t="shared" si="5"/>
        <v>2000</v>
      </c>
      <c r="AE8" s="13"/>
      <c r="AF8" s="12">
        <f t="shared" si="6"/>
        <v>0</v>
      </c>
    </row>
    <row r="9" spans="2:32" ht="16.5" customHeight="1" outlineLevel="1" x14ac:dyDescent="0.25">
      <c r="B9" s="37" t="s">
        <v>6</v>
      </c>
      <c r="C9" s="35">
        <v>1</v>
      </c>
      <c r="D9" s="10">
        <f>VLOOKUP(B9:B20,[1]TDSheet!A$10:B$86,2,0)</f>
        <v>250</v>
      </c>
      <c r="E9" s="10">
        <f t="shared" si="2"/>
        <v>250</v>
      </c>
      <c r="F9" s="18"/>
      <c r="G9" s="1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8"/>
      <c r="AB9" s="12">
        <v>1</v>
      </c>
      <c r="AC9" s="13"/>
      <c r="AD9" s="12">
        <f t="shared" si="5"/>
        <v>250</v>
      </c>
      <c r="AE9" s="13"/>
      <c r="AF9" s="12">
        <f t="shared" si="6"/>
        <v>0</v>
      </c>
    </row>
    <row r="10" spans="2:32" ht="16.5" customHeight="1" outlineLevel="1" x14ac:dyDescent="0.25">
      <c r="B10" s="37" t="s">
        <v>7</v>
      </c>
      <c r="C10" s="35">
        <v>1</v>
      </c>
      <c r="D10" s="10">
        <f>VLOOKUP(B10:B20,[1]TDSheet!A$10:B$86,2,0)</f>
        <v>200</v>
      </c>
      <c r="E10" s="10">
        <f t="shared" si="2"/>
        <v>200</v>
      </c>
      <c r="F10" s="18"/>
      <c r="G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8"/>
      <c r="AB10" s="12">
        <v>1</v>
      </c>
      <c r="AC10" s="13"/>
      <c r="AD10" s="12">
        <f t="shared" si="5"/>
        <v>200</v>
      </c>
      <c r="AE10" s="13"/>
      <c r="AF10" s="12">
        <f t="shared" si="6"/>
        <v>0</v>
      </c>
    </row>
    <row r="11" spans="2:32" ht="16.5" customHeight="1" outlineLevel="1" x14ac:dyDescent="0.25">
      <c r="B11" s="37" t="s">
        <v>8</v>
      </c>
      <c r="C11" s="35">
        <v>1</v>
      </c>
      <c r="D11" s="10">
        <f>VLOOKUP(B11:B20,[1]TDSheet!A$10:B$86,2,0)</f>
        <v>350</v>
      </c>
      <c r="E11" s="10">
        <f t="shared" si="2"/>
        <v>350</v>
      </c>
      <c r="F11" s="18"/>
      <c r="G11" s="1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9"/>
      <c r="AA11" s="8"/>
      <c r="AB11" s="12">
        <v>1</v>
      </c>
      <c r="AC11" s="13"/>
      <c r="AD11" s="12">
        <f t="shared" si="5"/>
        <v>350</v>
      </c>
      <c r="AE11" s="13"/>
      <c r="AF11" s="12">
        <f t="shared" si="6"/>
        <v>0</v>
      </c>
    </row>
    <row r="12" spans="2:32" ht="16.5" customHeight="1" outlineLevel="1" x14ac:dyDescent="0.25">
      <c r="B12" s="37" t="s">
        <v>9</v>
      </c>
      <c r="C12" s="35">
        <v>1</v>
      </c>
      <c r="D12" s="10">
        <f>VLOOKUP(B12:B20,[1]TDSheet!A$10:B$86,2,0)</f>
        <v>150</v>
      </c>
      <c r="E12" s="10">
        <f t="shared" si="2"/>
        <v>150</v>
      </c>
      <c r="F12" s="18"/>
      <c r="G12" s="1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  <c r="Z12" s="9"/>
      <c r="AA12" s="8"/>
      <c r="AB12" s="12">
        <v>1</v>
      </c>
      <c r="AC12" s="13"/>
      <c r="AD12" s="12">
        <f t="shared" si="5"/>
        <v>150</v>
      </c>
      <c r="AE12" s="13"/>
      <c r="AF12" s="12">
        <f t="shared" si="6"/>
        <v>0</v>
      </c>
    </row>
    <row r="13" spans="2:32" ht="16.5" customHeight="1" outlineLevel="1" x14ac:dyDescent="0.25">
      <c r="B13" s="37" t="s">
        <v>10</v>
      </c>
      <c r="C13" s="35">
        <v>1</v>
      </c>
      <c r="D13" s="10">
        <f>VLOOKUP(B13:B20,[1]TDSheet!A$10:B$86,2,0)</f>
        <v>700</v>
      </c>
      <c r="E13" s="10">
        <f t="shared" si="2"/>
        <v>700</v>
      </c>
      <c r="F13" s="18"/>
      <c r="G13" s="11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  <c r="Z13" s="9"/>
      <c r="AA13" s="8"/>
      <c r="AB13" s="12">
        <v>1</v>
      </c>
      <c r="AC13" s="13"/>
      <c r="AD13" s="12">
        <f t="shared" si="5"/>
        <v>700</v>
      </c>
      <c r="AE13" s="13"/>
      <c r="AF13" s="12">
        <f t="shared" si="6"/>
        <v>0</v>
      </c>
    </row>
    <row r="14" spans="2:32" ht="16.5" customHeight="1" outlineLevel="1" x14ac:dyDescent="0.25">
      <c r="B14" s="37" t="s">
        <v>11</v>
      </c>
      <c r="C14" s="35">
        <v>1</v>
      </c>
      <c r="D14" s="10">
        <f>VLOOKUP(B14:B20,[1]TDSheet!A$10:B$86,2,0)</f>
        <v>200</v>
      </c>
      <c r="E14" s="10">
        <f t="shared" si="2"/>
        <v>200</v>
      </c>
      <c r="F14" s="18"/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9"/>
      <c r="AA14" s="8"/>
      <c r="AB14" s="12">
        <v>1</v>
      </c>
      <c r="AC14" s="13"/>
      <c r="AD14" s="12">
        <f t="shared" ref="AD14:AD17" si="7">AB14*D14</f>
        <v>200</v>
      </c>
      <c r="AE14" s="13"/>
      <c r="AF14" s="12">
        <f t="shared" ref="AF14:AF17" si="8">AB14*G14</f>
        <v>0</v>
      </c>
    </row>
    <row r="15" spans="2:32" ht="16.5" customHeight="1" outlineLevel="1" x14ac:dyDescent="0.25">
      <c r="B15" s="35" t="s">
        <v>12</v>
      </c>
      <c r="C15" s="35">
        <v>1</v>
      </c>
      <c r="D15" s="10">
        <v>450</v>
      </c>
      <c r="E15" s="10">
        <f t="shared" si="2"/>
        <v>450</v>
      </c>
      <c r="F15" s="18"/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  <c r="Z15" s="9"/>
      <c r="AA15" s="8"/>
      <c r="AB15" s="12">
        <v>1</v>
      </c>
      <c r="AC15" s="13"/>
      <c r="AD15" s="12">
        <f t="shared" si="7"/>
        <v>450</v>
      </c>
      <c r="AE15" s="13"/>
      <c r="AF15" s="12">
        <f t="shared" si="8"/>
        <v>0</v>
      </c>
    </row>
    <row r="16" spans="2:32" ht="16.5" customHeight="1" outlineLevel="1" x14ac:dyDescent="0.25">
      <c r="B16" s="37" t="s">
        <v>13</v>
      </c>
      <c r="C16" s="35">
        <v>1</v>
      </c>
      <c r="D16" s="10">
        <f>VLOOKUP(B16:B20,[1]TDSheet!A$10:B$86,2,0)</f>
        <v>80</v>
      </c>
      <c r="E16" s="10">
        <f t="shared" si="2"/>
        <v>80</v>
      </c>
      <c r="F16" s="18"/>
      <c r="G16" s="1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  <c r="AA16" s="8"/>
      <c r="AB16" s="12">
        <v>1</v>
      </c>
      <c r="AC16" s="13"/>
      <c r="AD16" s="12">
        <f t="shared" si="7"/>
        <v>80</v>
      </c>
      <c r="AE16" s="13"/>
      <c r="AF16" s="12">
        <f t="shared" si="8"/>
        <v>0</v>
      </c>
    </row>
    <row r="17" spans="2:33" ht="16.5" customHeight="1" outlineLevel="1" x14ac:dyDescent="0.25">
      <c r="B17" s="37" t="s">
        <v>14</v>
      </c>
      <c r="C17" s="35">
        <v>1</v>
      </c>
      <c r="D17" s="10">
        <f>VLOOKUP(B17:B20,[1]TDSheet!A$10:B$86,2,0)</f>
        <v>80</v>
      </c>
      <c r="E17" s="10">
        <f t="shared" si="2"/>
        <v>80</v>
      </c>
      <c r="F17" s="18"/>
      <c r="G17" s="1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8"/>
      <c r="AB17" s="12">
        <v>1</v>
      </c>
      <c r="AC17" s="13"/>
      <c r="AD17" s="12">
        <f t="shared" si="7"/>
        <v>80</v>
      </c>
      <c r="AE17" s="13"/>
      <c r="AF17" s="12">
        <f t="shared" si="8"/>
        <v>0</v>
      </c>
    </row>
    <row r="18" spans="2:33" ht="16.5" customHeight="1" outlineLevel="1" x14ac:dyDescent="0.25">
      <c r="B18" s="37" t="s">
        <v>20</v>
      </c>
      <c r="C18" s="35">
        <v>1</v>
      </c>
      <c r="D18" s="10">
        <v>150</v>
      </c>
      <c r="E18" s="10">
        <f t="shared" si="2"/>
        <v>150</v>
      </c>
      <c r="F18" s="18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Z18" s="9"/>
      <c r="AA18" s="8"/>
      <c r="AB18" s="12">
        <v>1</v>
      </c>
      <c r="AC18" s="13"/>
      <c r="AD18" s="12">
        <f t="shared" ref="AD18:AD20" si="9">AB18*D18</f>
        <v>150</v>
      </c>
      <c r="AE18" s="13"/>
      <c r="AF18" s="12">
        <f t="shared" ref="AF18:AF20" si="10">AB18*G18</f>
        <v>0</v>
      </c>
    </row>
    <row r="19" spans="2:33" ht="16.5" customHeight="1" outlineLevel="1" x14ac:dyDescent="0.25">
      <c r="B19" s="37" t="s">
        <v>19</v>
      </c>
      <c r="C19" s="35">
        <v>1</v>
      </c>
      <c r="D19" s="10">
        <v>700</v>
      </c>
      <c r="E19" s="10">
        <f t="shared" si="2"/>
        <v>700</v>
      </c>
      <c r="F19" s="18"/>
      <c r="G19" s="1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  <c r="Z19" s="9"/>
      <c r="AA19" s="8"/>
      <c r="AB19" s="12">
        <v>1</v>
      </c>
      <c r="AC19" s="13"/>
      <c r="AD19" s="12">
        <f t="shared" si="9"/>
        <v>700</v>
      </c>
      <c r="AE19" s="13"/>
      <c r="AF19" s="12">
        <f t="shared" si="10"/>
        <v>0</v>
      </c>
    </row>
    <row r="20" spans="2:33" ht="16.5" customHeight="1" outlineLevel="1" thickBot="1" x14ac:dyDescent="0.3">
      <c r="B20" s="37" t="s">
        <v>21</v>
      </c>
      <c r="C20" s="35">
        <v>1</v>
      </c>
      <c r="D20" s="10">
        <v>150</v>
      </c>
      <c r="E20" s="10">
        <f t="shared" si="2"/>
        <v>150</v>
      </c>
      <c r="F20" s="18"/>
      <c r="G20" s="1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8"/>
      <c r="AB20" s="12">
        <v>1</v>
      </c>
      <c r="AC20" s="13"/>
      <c r="AD20" s="12">
        <f t="shared" si="9"/>
        <v>150</v>
      </c>
      <c r="AE20" s="13"/>
      <c r="AF20" s="12">
        <f t="shared" si="10"/>
        <v>0</v>
      </c>
    </row>
    <row r="21" spans="2:33" ht="19.5" thickBot="1" x14ac:dyDescent="0.3">
      <c r="B21" s="32"/>
      <c r="C21" s="32"/>
      <c r="D21" s="31">
        <f>SUM(D4:D20)</f>
        <v>10260</v>
      </c>
      <c r="E21" s="23">
        <f>SUM(E4:E20)</f>
        <v>10052.5</v>
      </c>
      <c r="F21" s="23" t="e">
        <f>SUM(#REF!,#REF!,#REF!,#REF!,#REF!,#REF!,#REF!,#REF!,#REF!,#REF!,#REF!,#REF!,#REF!,#REF!,F3)</f>
        <v>#REF!</v>
      </c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AB21" s="24"/>
      <c r="AC21" s="24"/>
      <c r="AD21" s="24"/>
      <c r="AE21" s="24"/>
      <c r="AF21" s="24"/>
      <c r="AG21" s="26"/>
    </row>
    <row r="22" spans="2:33" x14ac:dyDescent="0.25">
      <c r="G22" s="25"/>
      <c r="AB22" s="25"/>
    </row>
    <row r="25" spans="2:33" x14ac:dyDescent="0.25">
      <c r="B25" s="25"/>
      <c r="C25" s="2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2023-08-03T07:55:09Z</dcterms:modified>
</cp:coreProperties>
</file>