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5A11F912-7265-401A-970B-A84B88FC58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<sst xmlns="http://schemas.openxmlformats.org/spreadsheetml/2006/main" count="2785" uniqueCount="725">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</sst>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421" zoomScaleNormal="100" zoomScaleSheetLayoutView="100" workbookViewId="0">
      <selection activeCell="U438" sqref="U43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4000</v>
      </c>
      <c r="V273" s="56">
        <f t="shared" si="13"/>
        <v>4005</v>
      </c>
      <c r="W273" s="42">
        <f>IFERROR(IF(V273=0,"",ROUNDUP(V273/H273,0)*0.02039),"")</f>
        <v>5.4441299999999995</v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266.66666666666669</v>
      </c>
      <c r="V276" s="44">
        <f>IFERROR(V268/H268,"0")+IFERROR(V269/H269,"0")+IFERROR(V270/H270,"0")+IFERROR(V271/H271,"0")+IFERROR(V272/H272,"0")+IFERROR(V273/H273,"0")+IFERROR(V274/H274,"0")+IFERROR(V275/H275,"0")</f>
        <v>267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5.4441299999999995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4000</v>
      </c>
      <c r="V277" s="44">
        <f>IFERROR(SUM(V268:V275),"0")</f>
        <v>4005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7000</v>
      </c>
      <c r="V279" s="56">
        <f>IFERROR(IF(U279="",0,CEILING((U279/$H279),1)*$H279),"")</f>
        <v>7005</v>
      </c>
      <c r="W279" s="42">
        <f>IFERROR(IF(V279=0,"",ROUNDUP(V279/H279,0)*0.02175),"")</f>
        <v>10.157249999999999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466.66666666666669</v>
      </c>
      <c r="V281" s="44">
        <f>IFERROR(V279/H279,"0")+IFERROR(V280/H280,"0")</f>
        <v>467</v>
      </c>
      <c r="W281" s="44">
        <f>IFERROR(IF(W279="",0,W279),"0")+IFERROR(IF(W280="",0,W280),"0")</f>
        <v>10.157249999999999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7000</v>
      </c>
      <c r="V282" s="44">
        <f>IFERROR(SUM(V279:V280),"0")</f>
        <v>7005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1000</v>
      </c>
      <c r="V437" s="56">
        <f>IFERROR(IF(U437="",0,CEILING((U437/$H437),1)*$H437),"")</f>
        <v>1006.1999999999999</v>
      </c>
      <c r="W437" s="42">
        <f>IFERROR(IF(V437=0,"",ROUNDUP(V437/H437,0)*0.02175),"")</f>
        <v>2.8057499999999997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128.2051282051282</v>
      </c>
      <c r="V440" s="44">
        <f>IFERROR(V437/H437,"0")+IFERROR(V438/H438,"0")+IFERROR(V439/H439,"0")</f>
        <v>129</v>
      </c>
      <c r="W440" s="44">
        <f>IFERROR(IF(W437="",0,W437),"0")+IFERROR(IF(W438="",0,W438),"0")+IFERROR(IF(W439="",0,W439),"0")</f>
        <v>2.8057499999999997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1000</v>
      </c>
      <c r="V441" s="44">
        <f>IFERROR(SUM(V437:V439),"0")</f>
        <v>1006.1999999999999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12000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12016.2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12424.307692307691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12441.276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18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18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12874.307692307691</v>
      </c>
      <c r="V445" s="44">
        <f>GrossWeightTotalR+PalletQtyTotalR*25</f>
        <v>12891.276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861.53846153846155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863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18.407129999999999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11010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1006.1999999999999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2023-08-15T08:20:38Z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