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8_{C69F3350-F22D-4368-A540-98E94CF7866B}" xr6:coauthVersionLast="45" xr6:coauthVersionMax="45" xr10:uidLastSave="{00000000-0000-0000-0000-000000000000}"/>
  <bookViews>
    <workbookView xWindow="390" yWindow="390" windowWidth="14055" windowHeight="14985" tabRatio="0" xr2:uid="{00000000-000D-0000-FFFF-FFFF00000000}"/>
  </bookViews>
  <sheets>
    <sheet name="TDSheet" sheetId="1" r:id="rId1"/>
  </sheets>
  <definedNames>
    <definedName name="_xlnm._FilterDatabase" localSheetId="0" hidden="1">TDSheet!$B$4:$I$17</definedName>
  </definedNames>
  <calcPr calcId="18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5" i="1"/>
  <c r="P6" i="1"/>
  <c r="P7" i="1"/>
  <c r="P8" i="1"/>
  <c r="P9" i="1"/>
  <c r="P10" i="1"/>
  <c r="P11" i="1"/>
  <c r="P12" i="1"/>
  <c r="P13" i="1"/>
  <c r="P14" i="1"/>
  <c r="P15" i="1"/>
  <c r="P16" i="1"/>
  <c r="P17" i="1"/>
  <c r="O6" i="1"/>
  <c r="O7" i="1"/>
  <c r="O8" i="1"/>
  <c r="Q8" i="1" s="1"/>
  <c r="O9" i="1"/>
  <c r="Q9" i="1" s="1"/>
  <c r="O10" i="1"/>
  <c r="Q10" i="1" s="1"/>
  <c r="O11" i="1"/>
  <c r="O12" i="1"/>
  <c r="Q12" i="1" s="1"/>
  <c r="O13" i="1"/>
  <c r="O14" i="1"/>
  <c r="Q14" i="1" s="1"/>
  <c r="O15" i="1"/>
  <c r="O16" i="1"/>
  <c r="Q16" i="1" s="1"/>
  <c r="O17" i="1"/>
  <c r="Q17" i="1" s="1"/>
  <c r="P5" i="1"/>
  <c r="O5" i="1"/>
  <c r="K18" i="1"/>
  <c r="L18" i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R18" i="1" l="1"/>
  <c r="Q13" i="1"/>
  <c r="Q5" i="1"/>
  <c r="Q15" i="1"/>
  <c r="Q7" i="1"/>
  <c r="Q11" i="1"/>
  <c r="O18" i="1"/>
  <c r="P18" i="1"/>
  <c r="P19" i="1" s="1"/>
  <c r="Q6" i="1"/>
  <c r="Q18" i="1" l="1"/>
  <c r="Q20" i="1" s="1"/>
</calcChain>
</file>

<file path=xl/sharedStrings.xml><?xml version="1.0" encoding="utf-8"?>
<sst xmlns="http://schemas.openxmlformats.org/spreadsheetml/2006/main" count="66" uniqueCount="39">
  <si>
    <t>Изменение цен номенклатуры от 06 апреля 2023 г.</t>
  </si>
  <si>
    <t>№</t>
  </si>
  <si>
    <t>Товар</t>
  </si>
  <si>
    <t>Цена</t>
  </si>
  <si>
    <t>Ед.</t>
  </si>
  <si>
    <t>Валюта</t>
  </si>
  <si>
    <t>руб.</t>
  </si>
  <si>
    <t>кг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</si>
  <si>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</si>
  <si>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</si>
  <si>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</si>
  <si>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</si>
  <si>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</si>
  <si>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</si>
  <si>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</si>
  <si>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</si>
  <si>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</si>
  <si>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</si>
  <si>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</si>
  <si>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 xml:space="preserve">Сардельки Нежные ТМ Стародворье в оболочке NDX в модифицированной газовой среде. Колбасные изделия вареные охлажденные </t>
  </si>
  <si>
    <t>Колбаса вареная Молокуша 0,45кг ТМ Вязанка  ПОКОМ</t>
  </si>
  <si>
    <t>Промо Август МХ</t>
  </si>
  <si>
    <t>500кг.</t>
  </si>
  <si>
    <t>1000кг</t>
  </si>
  <si>
    <t>300кг</t>
  </si>
  <si>
    <t>2500кг</t>
  </si>
  <si>
    <t>600кг</t>
  </si>
  <si>
    <t>750кг</t>
  </si>
  <si>
    <t>400кг</t>
  </si>
  <si>
    <t>800кг</t>
  </si>
  <si>
    <t>ПРИБЫЛЬ С
 ЗАКАЗА</t>
  </si>
  <si>
    <t xml:space="preserve">Итого 
</t>
  </si>
  <si>
    <t>ЗАКУП
 ЦЕНА</t>
  </si>
  <si>
    <t>30кор/ 10шт в кор</t>
  </si>
  <si>
    <t>ЗАКАЗ
кг</t>
  </si>
  <si>
    <t>сумма заказа
по вход ценам</t>
  </si>
  <si>
    <t>Промо Август
 ЛогПартнер</t>
  </si>
  <si>
    <t>РУБ/КГ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</si>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</sst>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1" x14ac:knownFonts="1"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Arial"/>
      <family val="2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b/>
      <sz val="1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2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left" vertical="top"/>
    </xf>
    <xf numFmtId="0" fontId="0" fillId="2" borderId="4" xfId="0" applyFill="1" applyBorder="1" applyAlignment="1">
      <alignment horizontal="left" vertical="top" wrapText="1"/>
    </xf>
    <xf numFmtId="2" fontId="0" fillId="2" borderId="5" xfId="0" applyNumberFormat="1" applyFill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6" xfId="0" applyBorder="1"/>
    <xf numFmtId="0" fontId="0" fillId="3" borderId="6" xfId="0" applyFill="1" applyBorder="1"/>
    <xf numFmtId="0" fontId="6" fillId="3" borderId="7" xfId="1" applyFont="1" applyFill="1" applyBorder="1" applyAlignment="1">
      <alignment horizontal="left" vertical="center" wrapText="1"/>
    </xf>
    <xf numFmtId="0" fontId="0" fillId="4" borderId="6" xfId="0" applyFill="1" applyBorder="1"/>
    <xf numFmtId="0" fontId="0" fillId="5" borderId="6" xfId="0" applyFill="1" applyBorder="1"/>
    <xf numFmtId="0" fontId="0" fillId="0" borderId="16" xfId="0" applyBorder="1"/>
    <xf numFmtId="0" fontId="0" fillId="0" borderId="7" xfId="0" applyBorder="1"/>
    <xf numFmtId="0" fontId="0" fillId="0" borderId="19" xfId="0" applyBorder="1"/>
    <xf numFmtId="0" fontId="0" fillId="0" borderId="5" xfId="0" applyBorder="1"/>
    <xf numFmtId="164" fontId="0" fillId="0" borderId="7" xfId="0" applyNumberFormat="1" applyBorder="1"/>
    <xf numFmtId="164" fontId="7" fillId="0" borderId="19" xfId="0" applyNumberFormat="1" applyFont="1" applyBorder="1"/>
    <xf numFmtId="164" fontId="7" fillId="0" borderId="1" xfId="0" applyNumberFormat="1" applyFont="1" applyBorder="1"/>
    <xf numFmtId="164" fontId="0" fillId="0" borderId="19" xfId="0" applyNumberFormat="1" applyBorder="1"/>
    <xf numFmtId="164" fontId="0" fillId="0" borderId="21" xfId="0" applyNumberFormat="1" applyBorder="1"/>
    <xf numFmtId="164" fontId="9" fillId="5" borderId="15" xfId="0" applyNumberFormat="1" applyFont="1" applyFill="1" applyBorder="1"/>
    <xf numFmtId="164" fontId="8" fillId="6" borderId="15" xfId="0" applyNumberFormat="1" applyFont="1" applyFill="1" applyBorder="1"/>
    <xf numFmtId="0" fontId="8" fillId="6" borderId="18" xfId="0" applyFont="1" applyFill="1" applyBorder="1"/>
    <xf numFmtId="164" fontId="0" fillId="0" borderId="0" xfId="0" applyNumberFormat="1"/>
    <xf numFmtId="0" fontId="6" fillId="3" borderId="20" xfId="1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64" fontId="10" fillId="3" borderId="0" xfId="0" applyNumberFormat="1" applyFont="1" applyFill="1"/>
    <xf numFmtId="0" fontId="8" fillId="7" borderId="18" xfId="0" applyFont="1" applyFill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7" borderId="19" xfId="0" applyFont="1" applyFill="1" applyBorder="1"/>
    <xf numFmtId="0" fontId="8" fillId="7" borderId="7" xfId="0" applyFont="1" applyFill="1" applyBorder="1"/>
    <xf numFmtId="3" fontId="0" fillId="0" borderId="0" xfId="0" applyNumberFormat="1"/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/>
    </xf>
    <xf numFmtId="0" fontId="8" fillId="7" borderId="17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justify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_Загрузчик ЛКК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B1:R20"/>
  <sheetViews>
    <sheetView tabSelected="1" topLeftCell="D3" workbookViewId="0">
      <selection activeCell="L13" sqref="L13"/>
    </sheetView>
  </sheetViews>
  <sheetFormatPr defaultColWidth="4" defaultRowHeight="20.25" x14ac:dyDescent="0.3"/>
  <cols>
    <col min="1" max="1" width="3.5" customWidth="1"/>
    <col min="2" max="2" width="6.6640625" customWidth="1"/>
    <col min="3" max="3" width="78.83203125" customWidth="1"/>
    <col min="4" max="4" width="19.33203125" customWidth="1"/>
    <col min="5" max="5" width="14" customWidth="1"/>
    <col min="6" max="7" width="8.33203125" customWidth="1"/>
    <col min="8" max="8" width="14" customWidth="1"/>
    <col min="9" max="9" width="13" customWidth="1"/>
    <col min="10" max="10" width="16.1640625" customWidth="1"/>
    <col min="11" max="11" width="11.83203125" customWidth="1"/>
    <col min="12" max="12" width="23.33203125" style="34" customWidth="1"/>
    <col min="13" max="13" width="12" customWidth="1"/>
    <col min="14" max="14" width="13.83203125" customWidth="1"/>
    <col min="15" max="16" width="26" customWidth="1"/>
    <col min="17" max="17" width="21.5" customWidth="1"/>
    <col min="18" max="18" width="8.1640625" customWidth="1"/>
  </cols>
  <sheetData>
    <row r="1" spans="2:18" ht="34.5" customHeight="1" x14ac:dyDescent="0.3">
      <c r="F1" s="54"/>
      <c r="G1" s="54"/>
    </row>
    <row r="2" spans="2:18" s="1" customFormat="1" ht="63.75" customHeight="1" thickBot="1" x14ac:dyDescent="0.35">
      <c r="B2" s="55" t="s">
        <v>0</v>
      </c>
      <c r="C2" s="55"/>
      <c r="D2" s="55"/>
      <c r="E2" s="55"/>
      <c r="F2" s="55"/>
      <c r="G2" s="55"/>
      <c r="L2" s="35"/>
    </row>
    <row r="3" spans="2:18" ht="12.75" customHeight="1" x14ac:dyDescent="0.2">
      <c r="B3" s="56" t="s">
        <v>1</v>
      </c>
      <c r="C3" s="58" t="s">
        <v>2</v>
      </c>
      <c r="D3" s="62" t="s">
        <v>37</v>
      </c>
      <c r="E3" s="60"/>
      <c r="F3" s="60"/>
      <c r="G3" s="61"/>
      <c r="H3" s="52" t="s">
        <v>21</v>
      </c>
      <c r="I3" s="53" t="s">
        <v>36</v>
      </c>
      <c r="J3" s="39"/>
      <c r="K3" s="50" t="s">
        <v>34</v>
      </c>
      <c r="L3" s="47" t="s">
        <v>34</v>
      </c>
      <c r="M3" s="40" t="s">
        <v>32</v>
      </c>
      <c r="N3" s="42" t="s">
        <v>38</v>
      </c>
      <c r="O3" s="45" t="s">
        <v>31</v>
      </c>
      <c r="P3" s="45" t="s">
        <v>35</v>
      </c>
      <c r="Q3" s="43" t="s">
        <v>30</v>
      </c>
    </row>
    <row r="4" spans="2:18" ht="30" customHeight="1" thickBot="1" x14ac:dyDescent="0.25">
      <c r="B4" s="57"/>
      <c r="C4" s="59"/>
      <c r="D4" s="63"/>
      <c r="E4" s="2" t="s">
        <v>3</v>
      </c>
      <c r="F4" s="3" t="s">
        <v>4</v>
      </c>
      <c r="G4" s="3" t="s">
        <v>5</v>
      </c>
      <c r="H4" s="52"/>
      <c r="I4" s="52"/>
      <c r="J4" s="39"/>
      <c r="K4" s="51"/>
      <c r="L4" s="48"/>
      <c r="M4" s="41"/>
      <c r="N4" s="42"/>
      <c r="O4" s="46"/>
      <c r="P4" s="49"/>
      <c r="Q4" s="44"/>
    </row>
    <row r="5" spans="2:18" ht="21.75" customHeight="1" x14ac:dyDescent="0.3">
      <c r="B5" s="4"/>
      <c r="C5" s="13" t="s">
        <v>20</v>
      </c>
      <c r="D5" s="29">
        <v>28.78</v>
      </c>
      <c r="E5" s="9"/>
      <c r="F5" s="7"/>
      <c r="G5" s="10"/>
      <c r="H5" s="15"/>
      <c r="I5" s="12">
        <v>143</v>
      </c>
      <c r="J5" t="s">
        <v>33</v>
      </c>
      <c r="K5" s="18">
        <v>135</v>
      </c>
      <c r="L5" s="36">
        <v>135</v>
      </c>
      <c r="M5" s="16">
        <v>120.46</v>
      </c>
      <c r="N5" s="19">
        <f t="shared" ref="N5:N17" si="0">I5-M5</f>
        <v>22.540000000000006</v>
      </c>
      <c r="O5" s="21">
        <f>I5*L5</f>
        <v>19305</v>
      </c>
      <c r="P5" s="22">
        <f>M5*L5</f>
        <v>16262.099999999999</v>
      </c>
      <c r="Q5" s="23">
        <f>O5-P5</f>
        <v>3042.9000000000015</v>
      </c>
      <c r="R5" s="38">
        <f>L5*D5</f>
        <v>3885.3</v>
      </c>
    </row>
    <row r="6" spans="2:18" ht="32.25" customHeight="1" x14ac:dyDescent="0.3">
      <c r="B6" s="4">
        <v>7</v>
      </c>
      <c r="C6" s="8" t="s">
        <v>10</v>
      </c>
      <c r="D6" s="30">
        <v>25.1</v>
      </c>
      <c r="E6" s="9">
        <v>260.42</v>
      </c>
      <c r="F6" s="7" t="s">
        <v>7</v>
      </c>
      <c r="G6" s="10" t="s">
        <v>6</v>
      </c>
      <c r="H6" s="15">
        <v>221.88</v>
      </c>
      <c r="I6" s="11">
        <v>218</v>
      </c>
      <c r="J6" t="s">
        <v>23</v>
      </c>
      <c r="K6" s="17">
        <v>1000</v>
      </c>
      <c r="L6" s="37">
        <v>1100</v>
      </c>
      <c r="M6" s="16">
        <v>205.88</v>
      </c>
      <c r="N6" s="19">
        <f t="shared" si="0"/>
        <v>12.120000000000005</v>
      </c>
      <c r="O6" s="21">
        <f t="shared" ref="O6:O17" si="1">I6*L6</f>
        <v>239800</v>
      </c>
      <c r="P6" s="22">
        <f t="shared" ref="P6:P17" si="2">M6*L6</f>
        <v>226468</v>
      </c>
      <c r="Q6" s="20">
        <f t="shared" ref="Q6:Q17" si="3">O6-P6</f>
        <v>13332</v>
      </c>
      <c r="R6" s="38">
        <f t="shared" ref="R6:R17" si="4">L6*D6</f>
        <v>27610</v>
      </c>
    </row>
    <row r="7" spans="2:18" ht="32.25" customHeight="1" x14ac:dyDescent="0.3">
      <c r="B7" s="4">
        <v>8</v>
      </c>
      <c r="C7" s="8" t="s">
        <v>8</v>
      </c>
      <c r="D7" s="30">
        <v>20.83</v>
      </c>
      <c r="E7" s="9">
        <v>229.16</v>
      </c>
      <c r="F7" s="7" t="s">
        <v>7</v>
      </c>
      <c r="G7" s="10" t="s">
        <v>6</v>
      </c>
      <c r="H7" s="15">
        <v>192.31</v>
      </c>
      <c r="I7" s="12">
        <v>192</v>
      </c>
      <c r="J7" t="s">
        <v>27</v>
      </c>
      <c r="K7" s="17">
        <v>750</v>
      </c>
      <c r="L7" s="37">
        <v>750</v>
      </c>
      <c r="M7" s="16">
        <v>193.79</v>
      </c>
      <c r="N7" s="19">
        <f t="shared" si="0"/>
        <v>-1.789999999999992</v>
      </c>
      <c r="O7" s="21">
        <f t="shared" si="1"/>
        <v>144000</v>
      </c>
      <c r="P7" s="22">
        <f t="shared" si="2"/>
        <v>145342.5</v>
      </c>
      <c r="Q7" s="20">
        <f t="shared" si="3"/>
        <v>-1342.5</v>
      </c>
      <c r="R7" s="38">
        <f t="shared" si="4"/>
        <v>15622.499999999998</v>
      </c>
    </row>
    <row r="8" spans="2:18" ht="32.25" customHeight="1" x14ac:dyDescent="0.3">
      <c r="B8" s="4">
        <v>9</v>
      </c>
      <c r="C8" s="8" t="s">
        <v>12</v>
      </c>
      <c r="D8" s="30">
        <v>15.36</v>
      </c>
      <c r="E8" s="9">
        <v>168.07</v>
      </c>
      <c r="F8" s="7" t="s">
        <v>7</v>
      </c>
      <c r="G8" s="10" t="s">
        <v>6</v>
      </c>
      <c r="H8" s="14"/>
      <c r="I8" s="12">
        <v>154.08000000000001</v>
      </c>
      <c r="J8" t="s">
        <v>28</v>
      </c>
      <c r="K8" s="17">
        <v>400</v>
      </c>
      <c r="L8" s="37">
        <v>450</v>
      </c>
      <c r="M8" s="16">
        <v>142.85</v>
      </c>
      <c r="N8" s="19">
        <f t="shared" si="0"/>
        <v>11.230000000000018</v>
      </c>
      <c r="O8" s="21">
        <f t="shared" si="1"/>
        <v>69336</v>
      </c>
      <c r="P8" s="22">
        <f t="shared" si="2"/>
        <v>64282.5</v>
      </c>
      <c r="Q8" s="20">
        <f t="shared" si="3"/>
        <v>5053.5</v>
      </c>
      <c r="R8" s="38">
        <f t="shared" si="4"/>
        <v>6912</v>
      </c>
    </row>
    <row r="9" spans="2:18" ht="32.25" customHeight="1" x14ac:dyDescent="0.3">
      <c r="B9" s="4">
        <v>16</v>
      </c>
      <c r="C9" s="5" t="s">
        <v>9</v>
      </c>
      <c r="D9" s="31">
        <v>25.93</v>
      </c>
      <c r="E9" s="6">
        <v>268.98</v>
      </c>
      <c r="F9" s="7" t="s">
        <v>7</v>
      </c>
      <c r="G9" s="10" t="s">
        <v>6</v>
      </c>
      <c r="H9" s="14"/>
      <c r="I9" s="12">
        <v>224.9</v>
      </c>
      <c r="J9" t="s">
        <v>29</v>
      </c>
      <c r="K9" s="17">
        <v>800</v>
      </c>
      <c r="L9" s="37">
        <v>800</v>
      </c>
      <c r="M9" s="16">
        <v>241.18</v>
      </c>
      <c r="N9" s="19">
        <f t="shared" si="0"/>
        <v>-16.28</v>
      </c>
      <c r="O9" s="21">
        <f t="shared" si="1"/>
        <v>179920</v>
      </c>
      <c r="P9" s="22">
        <f t="shared" si="2"/>
        <v>192944</v>
      </c>
      <c r="Q9" s="20">
        <f t="shared" si="3"/>
        <v>-13024</v>
      </c>
      <c r="R9" s="38">
        <f t="shared" si="4"/>
        <v>20744</v>
      </c>
    </row>
    <row r="10" spans="2:18" ht="21.75" customHeight="1" x14ac:dyDescent="0.3">
      <c r="B10" s="4">
        <v>27</v>
      </c>
      <c r="C10" s="5" t="s">
        <v>11</v>
      </c>
      <c r="D10" s="31">
        <v>26.79</v>
      </c>
      <c r="E10" s="6">
        <v>250.2</v>
      </c>
      <c r="F10" s="7" t="s">
        <v>7</v>
      </c>
      <c r="G10" s="10" t="s">
        <v>6</v>
      </c>
      <c r="H10" s="14">
        <v>250.4</v>
      </c>
      <c r="I10" s="11">
        <v>249.2</v>
      </c>
      <c r="J10" t="s">
        <v>26</v>
      </c>
      <c r="K10" s="17">
        <v>600</v>
      </c>
      <c r="L10" s="37">
        <v>650</v>
      </c>
      <c r="M10" s="16">
        <v>249.2</v>
      </c>
      <c r="N10" s="19">
        <f t="shared" si="0"/>
        <v>0</v>
      </c>
      <c r="O10" s="21">
        <f t="shared" si="1"/>
        <v>161980</v>
      </c>
      <c r="P10" s="22">
        <f t="shared" si="2"/>
        <v>161980</v>
      </c>
      <c r="Q10" s="20">
        <f t="shared" si="3"/>
        <v>0</v>
      </c>
      <c r="R10" s="38">
        <f t="shared" si="4"/>
        <v>17413.5</v>
      </c>
    </row>
    <row r="11" spans="2:18" ht="32.25" customHeight="1" x14ac:dyDescent="0.3">
      <c r="B11" s="4">
        <v>36</v>
      </c>
      <c r="C11" s="5" t="s">
        <v>13</v>
      </c>
      <c r="D11" s="31">
        <v>19.55</v>
      </c>
      <c r="E11" s="6">
        <v>203.07</v>
      </c>
      <c r="F11" s="7" t="s">
        <v>7</v>
      </c>
      <c r="G11" s="10" t="s">
        <v>6</v>
      </c>
      <c r="H11" s="14"/>
      <c r="I11" s="11">
        <v>183.86</v>
      </c>
      <c r="J11" t="s">
        <v>26</v>
      </c>
      <c r="K11" s="17">
        <v>600</v>
      </c>
      <c r="L11" s="37">
        <v>650</v>
      </c>
      <c r="M11" s="16">
        <v>181.86</v>
      </c>
      <c r="N11" s="19">
        <f t="shared" si="0"/>
        <v>2</v>
      </c>
      <c r="O11" s="21">
        <f t="shared" si="1"/>
        <v>119509.00000000001</v>
      </c>
      <c r="P11" s="22">
        <f t="shared" si="2"/>
        <v>118209.00000000001</v>
      </c>
      <c r="Q11" s="20">
        <f t="shared" si="3"/>
        <v>1300</v>
      </c>
      <c r="R11" s="38">
        <f t="shared" si="4"/>
        <v>12707.5</v>
      </c>
    </row>
    <row r="12" spans="2:18" ht="21.75" customHeight="1" x14ac:dyDescent="0.3">
      <c r="B12" s="4">
        <v>38</v>
      </c>
      <c r="C12" s="5" t="s">
        <v>14</v>
      </c>
      <c r="D12" s="31">
        <v>22.35</v>
      </c>
      <c r="E12" s="6">
        <v>232.05</v>
      </c>
      <c r="F12" s="7" t="s">
        <v>7</v>
      </c>
      <c r="G12" s="10" t="s">
        <v>6</v>
      </c>
      <c r="H12" s="14">
        <v>217.17</v>
      </c>
      <c r="I12" s="11">
        <v>215</v>
      </c>
      <c r="J12" t="s">
        <v>23</v>
      </c>
      <c r="K12" s="17">
        <v>1000</v>
      </c>
      <c r="L12" s="37">
        <v>1050</v>
      </c>
      <c r="M12" s="16">
        <v>207.95</v>
      </c>
      <c r="N12" s="19">
        <f t="shared" si="0"/>
        <v>7.0500000000000114</v>
      </c>
      <c r="O12" s="21">
        <f t="shared" si="1"/>
        <v>225750</v>
      </c>
      <c r="P12" s="22">
        <f t="shared" si="2"/>
        <v>218347.5</v>
      </c>
      <c r="Q12" s="20">
        <f t="shared" si="3"/>
        <v>7402.5</v>
      </c>
      <c r="R12" s="38">
        <f t="shared" si="4"/>
        <v>23467.5</v>
      </c>
    </row>
    <row r="13" spans="2:18" ht="21.75" customHeight="1" x14ac:dyDescent="0.3">
      <c r="B13" s="4">
        <v>44</v>
      </c>
      <c r="C13" s="5" t="s">
        <v>15</v>
      </c>
      <c r="D13" s="31">
        <v>19.55</v>
      </c>
      <c r="E13" s="6">
        <v>203.07</v>
      </c>
      <c r="F13" s="7" t="s">
        <v>7</v>
      </c>
      <c r="G13" s="10" t="s">
        <v>6</v>
      </c>
      <c r="H13" s="15">
        <v>172.82</v>
      </c>
      <c r="I13" s="11">
        <v>172.82</v>
      </c>
      <c r="J13" t="s">
        <v>25</v>
      </c>
      <c r="K13" s="17">
        <v>2500</v>
      </c>
      <c r="L13" s="37">
        <v>2500</v>
      </c>
      <c r="M13" s="16">
        <v>181.86</v>
      </c>
      <c r="N13" s="19">
        <f t="shared" si="0"/>
        <v>-9.0400000000000205</v>
      </c>
      <c r="O13" s="21">
        <f t="shared" si="1"/>
        <v>432050</v>
      </c>
      <c r="P13" s="22">
        <f t="shared" si="2"/>
        <v>454650.00000000006</v>
      </c>
      <c r="Q13" s="20">
        <f t="shared" si="3"/>
        <v>-22600.000000000058</v>
      </c>
      <c r="R13" s="38">
        <f t="shared" si="4"/>
        <v>48875</v>
      </c>
    </row>
    <row r="14" spans="2:18" ht="32.25" customHeight="1" x14ac:dyDescent="0.3">
      <c r="B14" s="4">
        <v>53</v>
      </c>
      <c r="C14" s="5" t="s">
        <v>16</v>
      </c>
      <c r="D14" s="31"/>
      <c r="E14" s="6">
        <v>232.05</v>
      </c>
      <c r="F14" s="7" t="s">
        <v>7</v>
      </c>
      <c r="G14" s="10" t="s">
        <v>6</v>
      </c>
      <c r="H14" s="14">
        <v>197.61</v>
      </c>
      <c r="I14" s="11">
        <v>195</v>
      </c>
      <c r="J14" t="s">
        <v>22</v>
      </c>
      <c r="K14" s="17">
        <v>500</v>
      </c>
      <c r="L14" s="37">
        <v>500</v>
      </c>
      <c r="M14" s="16">
        <v>207.95</v>
      </c>
      <c r="N14" s="19">
        <f t="shared" si="0"/>
        <v>-12.949999999999989</v>
      </c>
      <c r="O14" s="21">
        <f t="shared" si="1"/>
        <v>97500</v>
      </c>
      <c r="P14" s="22">
        <f t="shared" si="2"/>
        <v>103975</v>
      </c>
      <c r="Q14" s="20">
        <f t="shared" si="3"/>
        <v>-6475</v>
      </c>
      <c r="R14" s="38">
        <f t="shared" si="4"/>
        <v>0</v>
      </c>
    </row>
    <row r="15" spans="2:18" ht="42.75" customHeight="1" x14ac:dyDescent="0.3">
      <c r="B15" s="4">
        <v>54</v>
      </c>
      <c r="C15" s="5" t="s">
        <v>17</v>
      </c>
      <c r="D15" s="31">
        <v>27.45</v>
      </c>
      <c r="E15" s="6">
        <v>256.31</v>
      </c>
      <c r="F15" s="7" t="s">
        <v>7</v>
      </c>
      <c r="G15" s="10" t="s">
        <v>6</v>
      </c>
      <c r="H15" s="14"/>
      <c r="I15" s="11">
        <v>255.31</v>
      </c>
      <c r="J15" t="s">
        <v>24</v>
      </c>
      <c r="K15" s="17">
        <v>300</v>
      </c>
      <c r="L15" s="37">
        <v>300</v>
      </c>
      <c r="M15" s="16">
        <v>255.31</v>
      </c>
      <c r="N15" s="19">
        <f t="shared" si="0"/>
        <v>0</v>
      </c>
      <c r="O15" s="21">
        <f t="shared" si="1"/>
        <v>76593</v>
      </c>
      <c r="P15" s="22">
        <f t="shared" si="2"/>
        <v>76593</v>
      </c>
      <c r="Q15" s="20">
        <f t="shared" si="3"/>
        <v>0</v>
      </c>
      <c r="R15" s="38">
        <f t="shared" si="4"/>
        <v>8235</v>
      </c>
    </row>
    <row r="16" spans="2:18" ht="32.25" customHeight="1" x14ac:dyDescent="0.3">
      <c r="B16" s="4">
        <v>62</v>
      </c>
      <c r="C16" s="5" t="s">
        <v>18</v>
      </c>
      <c r="D16" s="31">
        <v>28.54</v>
      </c>
      <c r="E16" s="6">
        <v>266.49</v>
      </c>
      <c r="F16" s="7" t="s">
        <v>7</v>
      </c>
      <c r="G16" s="10" t="s">
        <v>6</v>
      </c>
      <c r="H16" s="14">
        <v>236.02</v>
      </c>
      <c r="I16" s="11">
        <v>235</v>
      </c>
      <c r="J16" t="s">
        <v>22</v>
      </c>
      <c r="K16" s="17">
        <v>500</v>
      </c>
      <c r="L16" s="37">
        <v>500</v>
      </c>
      <c r="M16" s="16">
        <v>265.49</v>
      </c>
      <c r="N16" s="19">
        <f t="shared" si="0"/>
        <v>-30.490000000000009</v>
      </c>
      <c r="O16" s="21">
        <f t="shared" si="1"/>
        <v>117500</v>
      </c>
      <c r="P16" s="22">
        <f t="shared" si="2"/>
        <v>132745</v>
      </c>
      <c r="Q16" s="20">
        <f t="shared" si="3"/>
        <v>-15245</v>
      </c>
      <c r="R16" s="38">
        <f t="shared" si="4"/>
        <v>14270</v>
      </c>
    </row>
    <row r="17" spans="2:18" ht="32.25" customHeight="1" thickBot="1" x14ac:dyDescent="0.35">
      <c r="B17" s="4">
        <v>79</v>
      </c>
      <c r="C17" s="5" t="s">
        <v>19</v>
      </c>
      <c r="D17" s="31">
        <v>21.43</v>
      </c>
      <c r="E17" s="6">
        <v>235.51</v>
      </c>
      <c r="F17" s="7" t="s">
        <v>7</v>
      </c>
      <c r="G17" s="10" t="s">
        <v>6</v>
      </c>
      <c r="H17" s="14">
        <v>200.56</v>
      </c>
      <c r="I17" s="11">
        <v>199.33</v>
      </c>
      <c r="J17" t="s">
        <v>24</v>
      </c>
      <c r="K17" s="17">
        <v>300</v>
      </c>
      <c r="L17" s="37">
        <v>300</v>
      </c>
      <c r="M17" s="16">
        <v>199.33</v>
      </c>
      <c r="N17" s="19">
        <f t="shared" si="0"/>
        <v>0</v>
      </c>
      <c r="O17" s="21">
        <f t="shared" si="1"/>
        <v>59799.000000000007</v>
      </c>
      <c r="P17" s="22">
        <f t="shared" si="2"/>
        <v>59799.000000000007</v>
      </c>
      <c r="Q17" s="24">
        <f t="shared" si="3"/>
        <v>0</v>
      </c>
      <c r="R17" s="38">
        <f t="shared" si="4"/>
        <v>6429</v>
      </c>
    </row>
    <row r="18" spans="2:18" ht="21" thickBot="1" x14ac:dyDescent="0.35">
      <c r="K18" s="27">
        <f>SUM(K5:K17)</f>
        <v>9385</v>
      </c>
      <c r="L18" s="33">
        <f>SUM(L5:L17)</f>
        <v>9685</v>
      </c>
      <c r="M18" s="16"/>
      <c r="N18" s="19"/>
      <c r="O18" s="26">
        <f>SUM(O5:O17)</f>
        <v>1943042</v>
      </c>
      <c r="P18" s="26">
        <f>SUM(P5:P17)</f>
        <v>1971597.6</v>
      </c>
      <c r="Q18" s="25">
        <f>SUM(Q5:Q17)</f>
        <v>-28555.600000000057</v>
      </c>
      <c r="R18">
        <f>SUM(R5:R17)</f>
        <v>206171.3</v>
      </c>
    </row>
    <row r="19" spans="2:18" x14ac:dyDescent="0.3">
      <c r="P19" s="28">
        <f>P18*0.05</f>
        <v>98579.88</v>
      </c>
    </row>
    <row r="20" spans="2:18" x14ac:dyDescent="0.3">
      <c r="Q20" s="32">
        <f>R18+P19+Q18</f>
        <v>276195.57999999996</v>
      </c>
    </row>
  </sheetData>
  <autoFilter ref="B4:I17" xr:uid="{00000000-0009-0000-0000-000000000000}"/>
  <mergeCells count="16">
    <mergeCell ref="H3:H4"/>
    <mergeCell ref="I3:I4"/>
    <mergeCell ref="F1:G1"/>
    <mergeCell ref="B2:G2"/>
    <mergeCell ref="B3:B4"/>
    <mergeCell ref="C3:C4"/>
    <mergeCell ref="E3:G3"/>
    <mergeCell ref="D3:D4"/>
    <mergeCell ref="J3:J4"/>
    <mergeCell ref="M3:M4"/>
    <mergeCell ref="N3:N4"/>
    <mergeCell ref="Q3:Q4"/>
    <mergeCell ref="O3:O4"/>
    <mergeCell ref="L3:L4"/>
    <mergeCell ref="P3:P4"/>
    <mergeCell ref="K3:K4"/>
  </mergeCells>
  <pageMargins left="0.39370078740157477" right="0.39370078740157477" top="0.39370078740157477" bottom="0.39370078740157477" header="0" footer="0"/>
  <pageSetup paperSize="9" fitToWidth="0" fitToHeight="0" pageOrder="overThenDown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User1</cp:lastModifiedBy>
  <cp:revision>1</cp:revision>
  <cp:lastPrinted>2023-04-06T10:22:08Z</cp:lastPrinted>
  <dcterms:created xsi:type="dcterms:W3CDTF">2023-04-06T10:22:08Z</dcterms:created>
  <dcterms:modified xsi:type="dcterms:W3CDTF">2023-08-25T06:52:08Z</dcterms:modified>
</cp:coreProperties>
</file>