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31BAA4A4-F6F4-4E5C-B648-10EF0E589B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M460" i="1"/>
  <c r="U457" i="1"/>
  <c r="U456" i="1"/>
  <c r="V455" i="1"/>
  <c r="W455" i="1" s="1"/>
  <c r="M455" i="1"/>
  <c r="V454" i="1"/>
  <c r="V456" i="1" s="1"/>
  <c r="M454" i="1"/>
  <c r="U452" i="1"/>
  <c r="U451" i="1"/>
  <c r="V450" i="1"/>
  <c r="W450" i="1" s="1"/>
  <c r="M450" i="1"/>
  <c r="V449" i="1"/>
  <c r="M449" i="1"/>
  <c r="U447" i="1"/>
  <c r="U446" i="1"/>
  <c r="V445" i="1"/>
  <c r="W445" i="1" s="1"/>
  <c r="M445" i="1"/>
  <c r="V444" i="1"/>
  <c r="W444" i="1" s="1"/>
  <c r="W446" i="1" s="1"/>
  <c r="M444" i="1"/>
  <c r="U442" i="1"/>
  <c r="U441" i="1"/>
  <c r="V440" i="1"/>
  <c r="W440" i="1" s="1"/>
  <c r="M440" i="1"/>
  <c r="V439" i="1"/>
  <c r="V441" i="1" s="1"/>
  <c r="M439" i="1"/>
  <c r="U435" i="1"/>
  <c r="U434" i="1"/>
  <c r="V433" i="1"/>
  <c r="W433" i="1" s="1"/>
  <c r="M433" i="1"/>
  <c r="W432" i="1"/>
  <c r="W434" i="1" s="1"/>
  <c r="V432" i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V424" i="1"/>
  <c r="M424" i="1"/>
  <c r="W423" i="1"/>
  <c r="V423" i="1"/>
  <c r="M423" i="1"/>
  <c r="U421" i="1"/>
  <c r="V420" i="1"/>
  <c r="U420" i="1"/>
  <c r="W419" i="1"/>
  <c r="V419" i="1"/>
  <c r="M419" i="1"/>
  <c r="V418" i="1"/>
  <c r="M418" i="1"/>
  <c r="U416" i="1"/>
  <c r="U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V393" i="1" s="1"/>
  <c r="M386" i="1"/>
  <c r="U384" i="1"/>
  <c r="U383" i="1"/>
  <c r="W382" i="1"/>
  <c r="V382" i="1"/>
  <c r="M382" i="1"/>
  <c r="V381" i="1"/>
  <c r="M381" i="1"/>
  <c r="U378" i="1"/>
  <c r="U377" i="1"/>
  <c r="V376" i="1"/>
  <c r="U374" i="1"/>
  <c r="U373" i="1"/>
  <c r="V372" i="1"/>
  <c r="W372" i="1" s="1"/>
  <c r="M372" i="1"/>
  <c r="V371" i="1"/>
  <c r="W371" i="1" s="1"/>
  <c r="M371" i="1"/>
  <c r="W370" i="1"/>
  <c r="V370" i="1"/>
  <c r="M370" i="1"/>
  <c r="U368" i="1"/>
  <c r="V367" i="1"/>
  <c r="U367" i="1"/>
  <c r="W366" i="1"/>
  <c r="W367" i="1" s="1"/>
  <c r="V366" i="1"/>
  <c r="V368" i="1" s="1"/>
  <c r="M366" i="1"/>
  <c r="U364" i="1"/>
  <c r="U363" i="1"/>
  <c r="V362" i="1"/>
  <c r="W362" i="1" s="1"/>
  <c r="M362" i="1"/>
  <c r="V361" i="1"/>
  <c r="W361" i="1" s="1"/>
  <c r="M361" i="1"/>
  <c r="V360" i="1"/>
  <c r="W360" i="1" s="1"/>
  <c r="M360" i="1"/>
  <c r="V359" i="1"/>
  <c r="M359" i="1"/>
  <c r="U357" i="1"/>
  <c r="U356" i="1"/>
  <c r="V355" i="1"/>
  <c r="W355" i="1" s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V356" i="1" s="1"/>
  <c r="M343" i="1"/>
  <c r="U341" i="1"/>
  <c r="U340" i="1"/>
  <c r="W339" i="1"/>
  <c r="V339" i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V327" i="1"/>
  <c r="W327" i="1" s="1"/>
  <c r="M327" i="1"/>
  <c r="V326" i="1"/>
  <c r="W326" i="1" s="1"/>
  <c r="M326" i="1"/>
  <c r="V325" i="1"/>
  <c r="W325" i="1" s="1"/>
  <c r="M325" i="1"/>
  <c r="U323" i="1"/>
  <c r="U322" i="1"/>
  <c r="V321" i="1"/>
  <c r="W321" i="1" s="1"/>
  <c r="M321" i="1"/>
  <c r="V320" i="1"/>
  <c r="M320" i="1"/>
  <c r="U318" i="1"/>
  <c r="U317" i="1"/>
  <c r="V316" i="1"/>
  <c r="W316" i="1" s="1"/>
  <c r="M316" i="1"/>
  <c r="W315" i="1"/>
  <c r="V315" i="1"/>
  <c r="M315" i="1"/>
  <c r="V314" i="1"/>
  <c r="W314" i="1" s="1"/>
  <c r="M314" i="1"/>
  <c r="V313" i="1"/>
  <c r="M313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W289" i="1"/>
  <c r="V289" i="1"/>
  <c r="W288" i="1"/>
  <c r="V288" i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W270" i="1"/>
  <c r="V270" i="1"/>
  <c r="M270" i="1"/>
  <c r="V269" i="1"/>
  <c r="W269" i="1" s="1"/>
  <c r="M269" i="1"/>
  <c r="V268" i="1"/>
  <c r="V272" i="1" s="1"/>
  <c r="M268" i="1"/>
  <c r="U266" i="1"/>
  <c r="U265" i="1"/>
  <c r="V264" i="1"/>
  <c r="W264" i="1" s="1"/>
  <c r="M264" i="1"/>
  <c r="V263" i="1"/>
  <c r="M263" i="1"/>
  <c r="U260" i="1"/>
  <c r="U259" i="1"/>
  <c r="V258" i="1"/>
  <c r="W258" i="1" s="1"/>
  <c r="M258" i="1"/>
  <c r="V257" i="1"/>
  <c r="W257" i="1" s="1"/>
  <c r="W259" i="1" s="1"/>
  <c r="M257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V249" i="1"/>
  <c r="W249" i="1" s="1"/>
  <c r="M249" i="1"/>
  <c r="V248" i="1"/>
  <c r="W248" i="1" s="1"/>
  <c r="M248" i="1"/>
  <c r="V247" i="1"/>
  <c r="W247" i="1" s="1"/>
  <c r="M247" i="1"/>
  <c r="U244" i="1"/>
  <c r="U243" i="1"/>
  <c r="W242" i="1"/>
  <c r="V242" i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W228" i="1"/>
  <c r="V228" i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W214" i="1"/>
  <c r="V214" i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V189" i="1"/>
  <c r="M189" i="1"/>
  <c r="U186" i="1"/>
  <c r="U185" i="1"/>
  <c r="V184" i="1"/>
  <c r="W184" i="1" s="1"/>
  <c r="M184" i="1"/>
  <c r="V183" i="1"/>
  <c r="V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W167" i="1"/>
  <c r="V167" i="1"/>
  <c r="M167" i="1"/>
  <c r="V166" i="1"/>
  <c r="W166" i="1" s="1"/>
  <c r="M166" i="1"/>
  <c r="V165" i="1"/>
  <c r="W165" i="1" s="1"/>
  <c r="M165" i="1"/>
  <c r="V164" i="1"/>
  <c r="W164" i="1" s="1"/>
  <c r="M164" i="1"/>
  <c r="V163" i="1"/>
  <c r="W163" i="1" s="1"/>
  <c r="M163" i="1"/>
  <c r="U161" i="1"/>
  <c r="U160" i="1"/>
  <c r="V159" i="1"/>
  <c r="W159" i="1" s="1"/>
  <c r="M159" i="1"/>
  <c r="V158" i="1"/>
  <c r="W158" i="1" s="1"/>
  <c r="M158" i="1"/>
  <c r="W157" i="1"/>
  <c r="V157" i="1"/>
  <c r="M157" i="1"/>
  <c r="V156" i="1"/>
  <c r="M156" i="1"/>
  <c r="U154" i="1"/>
  <c r="U153" i="1"/>
  <c r="V152" i="1"/>
  <c r="W152" i="1" s="1"/>
  <c r="M152" i="1"/>
  <c r="V151" i="1"/>
  <c r="V153" i="1" s="1"/>
  <c r="U149" i="1"/>
  <c r="U148" i="1"/>
  <c r="V147" i="1"/>
  <c r="W147" i="1" s="1"/>
  <c r="M147" i="1"/>
  <c r="V146" i="1"/>
  <c r="W146" i="1" s="1"/>
  <c r="W148" i="1" s="1"/>
  <c r="M146" i="1"/>
  <c r="U143" i="1"/>
  <c r="U142" i="1"/>
  <c r="W141" i="1"/>
  <c r="V141" i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M134" i="1"/>
  <c r="U131" i="1"/>
  <c r="U130" i="1"/>
  <c r="V129" i="1"/>
  <c r="W129" i="1" s="1"/>
  <c r="M129" i="1"/>
  <c r="W128" i="1"/>
  <c r="V128" i="1"/>
  <c r="M128" i="1"/>
  <c r="V127" i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W118" i="1" s="1"/>
  <c r="M118" i="1"/>
  <c r="U115" i="1"/>
  <c r="U114" i="1"/>
  <c r="V113" i="1"/>
  <c r="W113" i="1" s="1"/>
  <c r="V112" i="1"/>
  <c r="W112" i="1" s="1"/>
  <c r="M112" i="1"/>
  <c r="V111" i="1"/>
  <c r="W111" i="1" s="1"/>
  <c r="M111" i="1"/>
  <c r="V110" i="1"/>
  <c r="W110" i="1" s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U98" i="1"/>
  <c r="U97" i="1"/>
  <c r="V96" i="1"/>
  <c r="W96" i="1" s="1"/>
  <c r="M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V98" i="1" s="1"/>
  <c r="M88" i="1"/>
  <c r="U86" i="1"/>
  <c r="U85" i="1"/>
  <c r="W84" i="1"/>
  <c r="V84" i="1"/>
  <c r="M84" i="1"/>
  <c r="V83" i="1"/>
  <c r="W83" i="1" s="1"/>
  <c r="M83" i="1"/>
  <c r="V82" i="1"/>
  <c r="W82" i="1" s="1"/>
  <c r="V81" i="1"/>
  <c r="W81" i="1" s="1"/>
  <c r="V80" i="1"/>
  <c r="W80" i="1" s="1"/>
  <c r="M80" i="1"/>
  <c r="V79" i="1"/>
  <c r="W79" i="1" s="1"/>
  <c r="V78" i="1"/>
  <c r="M78" i="1"/>
  <c r="U76" i="1"/>
  <c r="U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M63" i="1"/>
  <c r="V62" i="1"/>
  <c r="M62" i="1"/>
  <c r="V61" i="1"/>
  <c r="W61" i="1" s="1"/>
  <c r="M61" i="1"/>
  <c r="V60" i="1"/>
  <c r="W60" i="1" s="1"/>
  <c r="M60" i="1"/>
  <c r="V59" i="1"/>
  <c r="W59" i="1" s="1"/>
  <c r="M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H9" i="1"/>
  <c r="A9" i="1"/>
  <c r="D7" i="1"/>
  <c r="N6" i="1"/>
  <c r="M2" i="1"/>
  <c r="W224" i="1" l="1"/>
  <c r="W40" i="1"/>
  <c r="W41" i="1" s="1"/>
  <c r="V41" i="1"/>
  <c r="W122" i="1"/>
  <c r="W243" i="1"/>
  <c r="W274" i="1"/>
  <c r="W275" i="1" s="1"/>
  <c r="V275" i="1"/>
  <c r="W278" i="1"/>
  <c r="W279" i="1" s="1"/>
  <c r="V279" i="1"/>
  <c r="V317" i="1"/>
  <c r="W329" i="1"/>
  <c r="U466" i="1"/>
  <c r="W114" i="1"/>
  <c r="V271" i="1"/>
  <c r="W292" i="1"/>
  <c r="W317" i="1"/>
  <c r="U467" i="1"/>
  <c r="W88" i="1"/>
  <c r="F473" i="1"/>
  <c r="W151" i="1"/>
  <c r="W153" i="1" s="1"/>
  <c r="V181" i="1"/>
  <c r="W183" i="1"/>
  <c r="W185" i="1" s="1"/>
  <c r="W268" i="1"/>
  <c r="V297" i="1"/>
  <c r="W313" i="1"/>
  <c r="V329" i="1"/>
  <c r="W343" i="1"/>
  <c r="W356" i="1" s="1"/>
  <c r="V374" i="1"/>
  <c r="V373" i="1"/>
  <c r="W386" i="1"/>
  <c r="W393" i="1" s="1"/>
  <c r="V434" i="1"/>
  <c r="W454" i="1"/>
  <c r="W456" i="1" s="1"/>
  <c r="B473" i="1"/>
  <c r="V465" i="1"/>
  <c r="V464" i="1"/>
  <c r="V23" i="1"/>
  <c r="W22" i="1"/>
  <c r="W23" i="1" s="1"/>
  <c r="V24" i="1"/>
  <c r="V33" i="1"/>
  <c r="W26" i="1"/>
  <c r="W32" i="1" s="1"/>
  <c r="W62" i="1"/>
  <c r="W75" i="1" s="1"/>
  <c r="V76" i="1"/>
  <c r="F10" i="1"/>
  <c r="J9" i="1"/>
  <c r="F9" i="1"/>
  <c r="A10" i="1"/>
  <c r="V32" i="1"/>
  <c r="V49" i="1"/>
  <c r="V56" i="1"/>
  <c r="W52" i="1"/>
  <c r="W55" i="1" s="1"/>
  <c r="D473" i="1"/>
  <c r="V55" i="1"/>
  <c r="V86" i="1"/>
  <c r="W78" i="1"/>
  <c r="W85" i="1" s="1"/>
  <c r="V107" i="1"/>
  <c r="V123" i="1"/>
  <c r="G473" i="1"/>
  <c r="V130" i="1"/>
  <c r="W127" i="1"/>
  <c r="W130" i="1" s="1"/>
  <c r="V20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V254" i="1"/>
  <c r="V260" i="1"/>
  <c r="V266" i="1"/>
  <c r="W263" i="1"/>
  <c r="W265" i="1" s="1"/>
  <c r="V330" i="1"/>
  <c r="V333" i="1"/>
  <c r="W332" i="1"/>
  <c r="W333" i="1" s="1"/>
  <c r="V334" i="1"/>
  <c r="O473" i="1"/>
  <c r="V341" i="1"/>
  <c r="W338" i="1"/>
  <c r="W340" i="1" s="1"/>
  <c r="V340" i="1"/>
  <c r="V377" i="1"/>
  <c r="W376" i="1"/>
  <c r="W377" i="1" s="1"/>
  <c r="V378" i="1"/>
  <c r="V384" i="1"/>
  <c r="W381" i="1"/>
  <c r="W383" i="1" s="1"/>
  <c r="V383" i="1"/>
  <c r="V447" i="1"/>
  <c r="V452" i="1"/>
  <c r="W449" i="1"/>
  <c r="W451" i="1" s="1"/>
  <c r="V451" i="1"/>
  <c r="H473" i="1"/>
  <c r="P473" i="1"/>
  <c r="U463" i="1"/>
  <c r="V38" i="1"/>
  <c r="W35" i="1"/>
  <c r="W37" i="1" s="1"/>
  <c r="V85" i="1"/>
  <c r="W97" i="1"/>
  <c r="V97" i="1"/>
  <c r="V108" i="1"/>
  <c r="W100" i="1"/>
  <c r="W107" i="1" s="1"/>
  <c r="V115" i="1"/>
  <c r="V114" i="1"/>
  <c r="V131" i="1"/>
  <c r="V143" i="1"/>
  <c r="W134" i="1"/>
  <c r="W142" i="1" s="1"/>
  <c r="V142" i="1"/>
  <c r="V149" i="1"/>
  <c r="V154" i="1"/>
  <c r="V161" i="1"/>
  <c r="W156" i="1"/>
  <c r="W160" i="1" s="1"/>
  <c r="V160" i="1"/>
  <c r="W180" i="1"/>
  <c r="V180" i="1"/>
  <c r="V186" i="1"/>
  <c r="J473" i="1"/>
  <c r="V204" i="1"/>
  <c r="W189" i="1"/>
  <c r="W204" i="1" s="1"/>
  <c r="V224" i="1"/>
  <c r="V244" i="1"/>
  <c r="V243" i="1"/>
  <c r="W254" i="1"/>
  <c r="V259" i="1"/>
  <c r="V265" i="1"/>
  <c r="W271" i="1"/>
  <c r="V292" i="1"/>
  <c r="V298" i="1"/>
  <c r="V301" i="1"/>
  <c r="W300" i="1"/>
  <c r="W301" i="1" s="1"/>
  <c r="V302" i="1"/>
  <c r="V305" i="1"/>
  <c r="W304" i="1"/>
  <c r="W305" i="1" s="1"/>
  <c r="V306" i="1"/>
  <c r="V310" i="1"/>
  <c r="V309" i="1"/>
  <c r="W308" i="1"/>
  <c r="W309" i="1" s="1"/>
  <c r="V318" i="1"/>
  <c r="V323" i="1"/>
  <c r="W320" i="1"/>
  <c r="W322" i="1" s="1"/>
  <c r="V322" i="1"/>
  <c r="W424" i="1"/>
  <c r="W429" i="1" s="1"/>
  <c r="V429" i="1"/>
  <c r="L473" i="1"/>
  <c r="C473" i="1"/>
  <c r="V48" i="1"/>
  <c r="E473" i="1"/>
  <c r="V75" i="1"/>
  <c r="V122" i="1"/>
  <c r="I473" i="1"/>
  <c r="V148" i="1"/>
  <c r="K473" i="1"/>
  <c r="V255" i="1"/>
  <c r="M473" i="1"/>
  <c r="V293" i="1"/>
  <c r="V357" i="1"/>
  <c r="V364" i="1"/>
  <c r="W359" i="1"/>
  <c r="W363" i="1" s="1"/>
  <c r="V363" i="1"/>
  <c r="W373" i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1" i="1"/>
  <c r="W418" i="1"/>
  <c r="W420" i="1" s="1"/>
  <c r="V430" i="1"/>
  <c r="V435" i="1"/>
  <c r="V442" i="1"/>
  <c r="W439" i="1"/>
  <c r="W441" i="1" s="1"/>
  <c r="V446" i="1"/>
  <c r="V457" i="1"/>
  <c r="S473" i="1"/>
  <c r="V461" i="1"/>
  <c r="W460" i="1"/>
  <c r="W461" i="1" s="1"/>
  <c r="V462" i="1"/>
  <c r="N473" i="1"/>
  <c r="R473" i="1"/>
  <c r="V466" i="1" l="1"/>
  <c r="W468" i="1"/>
  <c r="V463" i="1"/>
  <c r="V467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<sst xmlns="http://schemas.openxmlformats.org/spreadsheetml/2006/main" count="1692" uniqueCount="648">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</sst>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150</v>
      </c>
      <c r="V46" s="306">
        <f>IFERROR(IF(U46="",0,CEILING((U46/$H46),1)*$H46),"")</f>
        <v>151.20000000000002</v>
      </c>
      <c r="W46" s="37">
        <f>IFERROR(IF(V46=0,"",ROUNDUP(V46/H46,0)*0.02175),"")</f>
        <v>0.30449999999999999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24.3</v>
      </c>
      <c r="V47" s="306">
        <f>IFERROR(IF(U47="",0,CEILING((U47/$H47),1)*$H47),"")</f>
        <v>24.3</v>
      </c>
      <c r="W47" s="37">
        <f>IFERROR(IF(V47=0,"",ROUNDUP(V47/H47,0)*0.00753),"")</f>
        <v>6.7769999999999997E-2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22.888888888888886</v>
      </c>
      <c r="V48" s="307">
        <f>IFERROR(V46/H46,"0")+IFERROR(V47/H47,"0")</f>
        <v>23</v>
      </c>
      <c r="W48" s="307">
        <f>IFERROR(IF(W46="",0,W46),"0")+IFERROR(IF(W47="",0,W47),"0")</f>
        <v>0.37226999999999999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174.3</v>
      </c>
      <c r="V49" s="307">
        <f>IFERROR(SUM(V46:V47),"0")</f>
        <v>175.50000000000003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45</v>
      </c>
      <c r="V53" s="306">
        <f>IFERROR(IF(U53="",0,CEILING((U53/$H53),1)*$H53),"")</f>
        <v>45</v>
      </c>
      <c r="W53" s="37">
        <f>IFERROR(IF(V53=0,"",ROUNDUP(V53/H53,0)*0.00937),"")</f>
        <v>9.3700000000000006E-2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10</v>
      </c>
      <c r="V55" s="307">
        <f>IFERROR(V52/H52,"0")+IFERROR(V53/H53,"0")+IFERROR(V54/H54,"0")</f>
        <v>10</v>
      </c>
      <c r="W55" s="307">
        <f>IFERROR(IF(W52="",0,W52),"0")+IFERROR(IF(W53="",0,W53),"0")+IFERROR(IF(W54="",0,W54),"0")</f>
        <v>9.3700000000000006E-2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45</v>
      </c>
      <c r="V56" s="307">
        <f>IFERROR(SUM(V52:V54),"0")</f>
        <v>45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20</v>
      </c>
      <c r="V65" s="306">
        <f t="shared" si="2"/>
        <v>20</v>
      </c>
      <c r="W65" s="37">
        <f t="shared" ref="W65:W70" si="3">IFERROR(IF(V65=0,"",ROUNDUP(V65/H65,0)*0.00937),"")</f>
        <v>4.6850000000000003E-2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3.754</v>
      </c>
      <c r="V72" s="306">
        <f t="shared" si="2"/>
        <v>7.5</v>
      </c>
      <c r="W72" s="37">
        <f>IFERROR(IF(V72=0,"",ROUNDUP(V72/H72,0)*0.00937),"")</f>
        <v>1.874E-2</v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6.0010666666666665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7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6.5590000000000009E-2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23.754000000000001</v>
      </c>
      <c r="V76" s="307">
        <f>IFERROR(SUM(V59:V74),"0")</f>
        <v>27.5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100</v>
      </c>
      <c r="V101" s="306">
        <f t="shared" si="6"/>
        <v>105.3</v>
      </c>
      <c r="W101" s="37">
        <f>IFERROR(IF(V101=0,"",ROUNDUP(V101/H101,0)*0.02175),"")</f>
        <v>0.28275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12</v>
      </c>
      <c r="V102" s="306">
        <f t="shared" si="6"/>
        <v>12</v>
      </c>
      <c r="W102" s="37">
        <f>IFERROR(IF(V102=0,"",ROUNDUP(V102/H102,0)*0.00753),"")</f>
        <v>3.0120000000000001E-2</v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10.8</v>
      </c>
      <c r="V104" s="306">
        <f t="shared" si="6"/>
        <v>10.8</v>
      </c>
      <c r="W104" s="37">
        <f>IFERROR(IF(V104=0,"",ROUNDUP(V104/H104,0)*0.00937),"")</f>
        <v>3.7479999999999999E-2</v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3.96</v>
      </c>
      <c r="V105" s="306">
        <f t="shared" si="6"/>
        <v>3.96</v>
      </c>
      <c r="W105" s="37">
        <f>IFERROR(IF(V105=0,"",ROUNDUP(V105/H105,0)*0.00753),"")</f>
        <v>1.506E-2</v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22.345679012345677</v>
      </c>
      <c r="V107" s="307">
        <f>IFERROR(V100/H100,"0")+IFERROR(V101/H101,"0")+IFERROR(V102/H102,"0")+IFERROR(V103/H103,"0")+IFERROR(V104/H104,"0")+IFERROR(V105/H105,"0")+IFERROR(V106/H106,"0")</f>
        <v>23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0.36541000000000001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126.75999999999999</v>
      </c>
      <c r="V108" s="307">
        <f>IFERROR(SUM(V100:V106),"0")</f>
        <v>132.06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3.5</v>
      </c>
      <c r="V140" s="306">
        <f t="shared" si="7"/>
        <v>4.2</v>
      </c>
      <c r="W140" s="37">
        <f>IFERROR(IF(V140=0,"",ROUNDUP(V140/H140,0)*0.00502),"")</f>
        <v>1.004E-2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1.6666666666666665</v>
      </c>
      <c r="V142" s="307">
        <f>IFERROR(V134/H134,"0")+IFERROR(V135/H135,"0")+IFERROR(V136/H136,"0")+IFERROR(V137/H137,"0")+IFERROR(V138/H138,"0")+IFERROR(V139/H139,"0")+IFERROR(V140/H140,"0")+IFERROR(V141/H141,"0")</f>
        <v>2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1.004E-2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3.5</v>
      </c>
      <c r="V143" s="307">
        <f>IFERROR(SUM(V134:V141),"0")</f>
        <v>4.2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4</v>
      </c>
      <c r="V175" s="306">
        <f t="shared" si="8"/>
        <v>4.8</v>
      </c>
      <c r="W175" s="37">
        <f t="shared" si="9"/>
        <v>1.506E-2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1.6666666666666667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2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1.506E-2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4</v>
      </c>
      <c r="V181" s="307">
        <f>IFERROR(SUM(V163:V179),"0")</f>
        <v>4.8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50</v>
      </c>
      <c r="V212" s="306">
        <f>IFERROR(IF(U212="",0,CEILING((U212/$H212),1)*$H212),"")</f>
        <v>50.400000000000006</v>
      </c>
      <c r="W212" s="37">
        <f>IFERROR(IF(V212=0,"",ROUNDUP(V212/H212,0)*0.00753),"")</f>
        <v>9.0359999999999996E-2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21</v>
      </c>
      <c r="V213" s="306">
        <f>IFERROR(IF(U213="",0,CEILING((U213/$H213),1)*$H213),"")</f>
        <v>21</v>
      </c>
      <c r="W213" s="37">
        <f>IFERROR(IF(V213=0,"",ROUNDUP(V213/H213,0)*0.00502),"")</f>
        <v>5.0200000000000002E-2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7</v>
      </c>
      <c r="V214" s="306">
        <f>IFERROR(IF(U214="",0,CEILING((U214/$H214),1)*$H214),"")</f>
        <v>8.4</v>
      </c>
      <c r="W214" s="37">
        <f>IFERROR(IF(V214=0,"",ROUNDUP(V214/H214,0)*0.00502),"")</f>
        <v>2.0080000000000001E-2</v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25.238095238095237</v>
      </c>
      <c r="V215" s="307">
        <f>IFERROR(V211/H211,"0")+IFERROR(V212/H212,"0")+IFERROR(V213/H213,"0")+IFERROR(V214/H214,"0")</f>
        <v>26</v>
      </c>
      <c r="W215" s="307">
        <f>IFERROR(IF(W211="",0,W211),"0")+IFERROR(IF(W212="",0,W212),"0")+IFERROR(IF(W213="",0,W213),"0")+IFERROR(IF(W214="",0,W214),"0")</f>
        <v>0.16064000000000001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78</v>
      </c>
      <c r="V216" s="307">
        <f>IFERROR(SUM(V211:V214),"0")</f>
        <v>79.800000000000011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500</v>
      </c>
      <c r="V218" s="306">
        <f t="shared" ref="V218:V223" si="12">IFERROR(IF(U218="",0,CEILING((U218/$H218),1)*$H218),"")</f>
        <v>502.2</v>
      </c>
      <c r="W218" s="37">
        <f>IFERROR(IF(V218=0,"",ROUNDUP(V218/H218,0)*0.02175),"")</f>
        <v>1.3484999999999998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61.728395061728399</v>
      </c>
      <c r="V224" s="307">
        <f>IFERROR(V218/H218,"0")+IFERROR(V219/H219,"0")+IFERROR(V220/H220,"0")+IFERROR(V221/H221,"0")+IFERROR(V222/H222,"0")+IFERROR(V223/H223,"0")</f>
        <v>62</v>
      </c>
      <c r="W224" s="307">
        <f>IFERROR(IF(W218="",0,W218),"0")+IFERROR(IF(W219="",0,W219),"0")+IFERROR(IF(W220="",0,W220),"0")+IFERROR(IF(W221="",0,W221),"0")+IFERROR(IF(W222="",0,W222),"0")+IFERROR(IF(W223="",0,W223),"0")</f>
        <v>1.3484999999999998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500</v>
      </c>
      <c r="V225" s="307">
        <f>IFERROR(SUM(V218:V223),"0")</f>
        <v>502.2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15</v>
      </c>
      <c r="V229" s="306">
        <f>IFERROR(IF(U229="",0,CEILING((U229/$H229),1)*$H229),"")</f>
        <v>16.8</v>
      </c>
      <c r="W229" s="37">
        <f>IFERROR(IF(V229=0,"",ROUNDUP(V229/H229,0)*0.02175),"")</f>
        <v>4.3499999999999997E-2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1.7857142857142856</v>
      </c>
      <c r="V231" s="307">
        <f>IFERROR(V227/H227,"0")+IFERROR(V228/H228,"0")+IFERROR(V229/H229,"0")+IFERROR(V230/H230,"0")</f>
        <v>2</v>
      </c>
      <c r="W231" s="307">
        <f>IFERROR(IF(W227="",0,W227),"0")+IFERROR(IF(W228="",0,W228),"0")+IFERROR(IF(W229="",0,W229),"0")+IFERROR(IF(W230="",0,W230),"0")</f>
        <v>4.3499999999999997E-2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15</v>
      </c>
      <c r="V232" s="307">
        <f>IFERROR(SUM(V227:V230),"0")</f>
        <v>16.8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10</v>
      </c>
      <c r="V234" s="306">
        <f>IFERROR(IF(U234="",0,CEILING((U234/$H234),1)*$H234),"")</f>
        <v>12.16</v>
      </c>
      <c r="W234" s="37">
        <f>IFERROR(IF(V234=0,"",ROUNDUP(V234/H234,0)*0.00753),"")</f>
        <v>3.0120000000000001E-2</v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3.2894736842105261</v>
      </c>
      <c r="V237" s="307">
        <f>IFERROR(V234/H234,"0")+IFERROR(V235/H235,"0")+IFERROR(V236/H236,"0")</f>
        <v>4</v>
      </c>
      <c r="W237" s="307">
        <f>IFERROR(IF(W234="",0,W234),"0")+IFERROR(IF(W235="",0,W235),"0")+IFERROR(IF(W236="",0,W236),"0")</f>
        <v>3.0120000000000001E-2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10</v>
      </c>
      <c r="V238" s="307">
        <f>IFERROR(SUM(V234:V236),"0")</f>
        <v>12.16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10</v>
      </c>
      <c r="V251" s="306">
        <f t="shared" si="13"/>
        <v>10.8</v>
      </c>
      <c r="W251" s="37">
        <f>IFERROR(IF(V251=0,"",ROUNDUP(V251/H251,0)*0.02175),"")</f>
        <v>2.1749999999999999E-2</v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0.92592592592592582</v>
      </c>
      <c r="V254" s="307">
        <f>IFERROR(V247/H247,"0")+IFERROR(V248/H248,"0")+IFERROR(V249/H249,"0")+IFERROR(V250/H250,"0")+IFERROR(V251/H251,"0")+IFERROR(V252/H252,"0")+IFERROR(V253/H253,"0")</f>
        <v>1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2.1749999999999999E-2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10</v>
      </c>
      <c r="V255" s="307">
        <f>IFERROR(SUM(V247:V253),"0")</f>
        <v>10.8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25.2</v>
      </c>
      <c r="V269" s="306">
        <f>IFERROR(IF(U269="",0,CEILING((U269/$H269),1)*$H269),"")</f>
        <v>25.2</v>
      </c>
      <c r="W269" s="37">
        <f>IFERROR(IF(V269=0,"",ROUNDUP(V269/H269,0)*0.00753),"")</f>
        <v>7.5300000000000006E-2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10</v>
      </c>
      <c r="V271" s="307">
        <f>IFERROR(V268/H268,"0")+IFERROR(V269/H269,"0")+IFERROR(V270/H270,"0")</f>
        <v>10</v>
      </c>
      <c r="W271" s="307">
        <f>IFERROR(IF(W268="",0,W268),"0")+IFERROR(IF(W269="",0,W269),"0")+IFERROR(IF(W270="",0,W270),"0")</f>
        <v>7.5300000000000006E-2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25.2</v>
      </c>
      <c r="V272" s="307">
        <f>IFERROR(SUM(V268:V270),"0")</f>
        <v>25.2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0</v>
      </c>
      <c r="V292" s="307">
        <f>IFERROR(V284/H284,"0")+IFERROR(V285/H285,"0")+IFERROR(V286/H286,"0")+IFERROR(V287/H287,"0")+IFERROR(V288/H288,"0")+IFERROR(V289/H289,"0")+IFERROR(V290/H290,"0")+IFERROR(V291/H291,"0")</f>
        <v>0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0</v>
      </c>
      <c r="V293" s="307">
        <f>IFERROR(SUM(V284:V291),"0")</f>
        <v>0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80</v>
      </c>
      <c r="V308" s="306">
        <f>IFERROR(IF(U308="",0,CEILING((U308/$H308),1)*$H308),"")</f>
        <v>85.8</v>
      </c>
      <c r="W308" s="37">
        <f>IFERROR(IF(V308=0,"",ROUNDUP(V308/H308,0)*0.02175),"")</f>
        <v>0.23924999999999999</v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10.256410256410257</v>
      </c>
      <c r="V309" s="307">
        <f>IFERROR(V308/H308,"0")</f>
        <v>11</v>
      </c>
      <c r="W309" s="307">
        <f>IFERROR(IF(W308="",0,W308),"0")</f>
        <v>0.23924999999999999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80</v>
      </c>
      <c r="V310" s="307">
        <f>IFERROR(SUM(V308:V308),"0")</f>
        <v>85.8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10</v>
      </c>
      <c r="V314" s="306">
        <f>IFERROR(IF(U314="",0,CEILING((U314/$H314),1)*$H314),"")</f>
        <v>10.8</v>
      </c>
      <c r="W314" s="37">
        <f>IFERROR(IF(V314=0,"",ROUNDUP(V314/H314,0)*0.02175),"")</f>
        <v>2.1749999999999999E-2</v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0.92592592592592582</v>
      </c>
      <c r="V317" s="307">
        <f>IFERROR(V313/H313,"0")+IFERROR(V314/H314,"0")+IFERROR(V315/H315,"0")+IFERROR(V316/H316,"0")</f>
        <v>1</v>
      </c>
      <c r="W317" s="307">
        <f>IFERROR(IF(W313="",0,W313),"0")+IFERROR(IF(W314="",0,W314),"0")+IFERROR(IF(W315="",0,W315),"0")+IFERROR(IF(W316="",0,W316),"0")</f>
        <v>2.1749999999999999E-2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10</v>
      </c>
      <c r="V318" s="307">
        <f>IFERROR(SUM(V313:V316),"0")</f>
        <v>10.8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10</v>
      </c>
      <c r="V345" s="306">
        <f t="shared" si="15"/>
        <v>12.600000000000001</v>
      </c>
      <c r="W345" s="37">
        <f>IFERROR(IF(V345=0,"",ROUNDUP(V345/H345,0)*0.00753),"")</f>
        <v>2.2589999999999999E-2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3.5</v>
      </c>
      <c r="V348" s="306">
        <f t="shared" si="15"/>
        <v>4.2</v>
      </c>
      <c r="W348" s="37">
        <f t="shared" si="16"/>
        <v>1.004E-2</v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14</v>
      </c>
      <c r="V350" s="306">
        <f t="shared" si="15"/>
        <v>14.700000000000001</v>
      </c>
      <c r="W350" s="37">
        <f t="shared" si="16"/>
        <v>3.5140000000000005E-2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10.5</v>
      </c>
      <c r="V354" s="306">
        <f t="shared" si="15"/>
        <v>10.5</v>
      </c>
      <c r="W354" s="37">
        <f t="shared" si="16"/>
        <v>2.5100000000000001E-2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15.714285714285714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17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9.2869999999999994E-2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38</v>
      </c>
      <c r="V357" s="307">
        <f>IFERROR(SUM(V343:V355),"0")</f>
        <v>42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1.75</v>
      </c>
      <c r="V391" s="306">
        <f t="shared" si="17"/>
        <v>2.1</v>
      </c>
      <c r="W391" s="37">
        <f>IFERROR(IF(V391=0,"",ROUNDUP(V391/H391,0)*0.00502),"")</f>
        <v>5.0200000000000002E-3</v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0.83333333333333326</v>
      </c>
      <c r="V393" s="307">
        <f>IFERROR(V386/H386,"0")+IFERROR(V387/H387,"0")+IFERROR(V388/H388,"0")+IFERROR(V389/H389,"0")+IFERROR(V390/H390,"0")+IFERROR(V391/H391,"0")+IFERROR(V392/H392,"0")</f>
        <v>1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5.0200000000000002E-3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1.75</v>
      </c>
      <c r="V394" s="307">
        <f>IFERROR(SUM(V386:V392),"0")</f>
        <v>2.1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20</v>
      </c>
      <c r="V407" s="306">
        <f t="shared" si="18"/>
        <v>21.12</v>
      </c>
      <c r="W407" s="37">
        <f>IFERROR(IF(V407=0,"",ROUNDUP(V407/H407,0)*0.01196),"")</f>
        <v>4.7840000000000001E-2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3.7878787878787876</v>
      </c>
      <c r="V415" s="307">
        <f>IFERROR(V406/H406,"0")+IFERROR(V407/H407,"0")+IFERROR(V408/H408,"0")+IFERROR(V409/H409,"0")+IFERROR(V410/H410,"0")+IFERROR(V411/H411,"0")+IFERROR(V412/H412,"0")+IFERROR(V413/H413,"0")+IFERROR(V414/H414,"0")</f>
        <v>4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4.7840000000000001E-2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20</v>
      </c>
      <c r="V416" s="307">
        <f>IFERROR(SUM(V406:V414),"0")</f>
        <v>21.12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50</v>
      </c>
      <c r="V423" s="306">
        <f t="shared" ref="V423:V428" si="19">IFERROR(IF(U423="",0,CEILING((U423/$H423),1)*$H423),"")</f>
        <v>52.800000000000004</v>
      </c>
      <c r="W423" s="37">
        <f>IFERROR(IF(V423=0,"",ROUNDUP(V423/H423,0)*0.01196),"")</f>
        <v>0.1196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9.4696969696969688</v>
      </c>
      <c r="V429" s="307">
        <f>IFERROR(V423/H423,"0")+IFERROR(V424/H424,"0")+IFERROR(V425/H425,"0")+IFERROR(V426/H426,"0")+IFERROR(V427/H427,"0")+IFERROR(V428/H428,"0")</f>
        <v>10</v>
      </c>
      <c r="W429" s="307">
        <f>IFERROR(IF(W423="",0,W423),"0")+IFERROR(IF(W424="",0,W424),"0")+IFERROR(IF(W425="",0,W425),"0")+IFERROR(IF(W426="",0,W426),"0")+IFERROR(IF(W427="",0,W427),"0")+IFERROR(IF(W428="",0,W428),"0")</f>
        <v>0.1196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50</v>
      </c>
      <c r="V430" s="307">
        <f>IFERROR(SUM(V423:V428),"0")</f>
        <v>52.800000000000004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210</v>
      </c>
      <c r="V450" s="306">
        <f>IFERROR(IF(U450="",0,CEILING((U450/$H450),1)*$H450),"")</f>
        <v>210.24</v>
      </c>
      <c r="W450" s="37">
        <f>IFERROR(IF(V450=0,"",ROUNDUP(V450/H450,0)*0.00753),"")</f>
        <v>0.36143999999999998</v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47.945205479452056</v>
      </c>
      <c r="V451" s="307">
        <f>IFERROR(V449/H449,"0")+IFERROR(V450/H450,"0")</f>
        <v>48</v>
      </c>
      <c r="W451" s="307">
        <f>IFERROR(IF(W449="",0,W449),"0")+IFERROR(IF(W450="",0,W450),"0")</f>
        <v>0.36143999999999998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210</v>
      </c>
      <c r="V452" s="307">
        <f>IFERROR(SUM(V449:V450),"0")</f>
        <v>210.24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25</v>
      </c>
      <c r="V460" s="306">
        <f>IFERROR(IF(U460="",0,CEILING((U460/$H460),1)*$H460),"")</f>
        <v>31.2</v>
      </c>
      <c r="W460" s="37">
        <f>IFERROR(IF(V460=0,"",ROUNDUP(V460/H460,0)*0.02175),"")</f>
        <v>8.6999999999999994E-2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3.2051282051282053</v>
      </c>
      <c r="V461" s="307">
        <f>IFERROR(V460/H460,"0")</f>
        <v>4</v>
      </c>
      <c r="W461" s="307">
        <f>IFERROR(IF(W460="",0,W460),"0")</f>
        <v>8.6999999999999994E-2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25</v>
      </c>
      <c r="V462" s="307">
        <f>IFERROR(SUM(V460:V460),"0")</f>
        <v>31.2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1450.2640000000001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1492.0799999999997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1544.7724810368661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1589.38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3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1619.7724810368661</v>
      </c>
      <c r="V466" s="307">
        <f>GrossWeightTotalR+PalletQtyTotalR*25</f>
        <v>1664.38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259.67443676902019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268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3.5766500000000003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175.50000000000003</v>
      </c>
      <c r="D473" s="47">
        <f>IFERROR(V52*1,"0")+IFERROR(V53*1,"0")+IFERROR(V54*1,"0")</f>
        <v>45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159.56000000000003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4.2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4.8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610.95999999999992</v>
      </c>
      <c r="K473" s="47">
        <f>IFERROR(V247*1,"0")+IFERROR(V248*1,"0")+IFERROR(V249*1,"0")+IFERROR(V250*1,"0")+IFERROR(V251*1,"0")+IFERROR(V252*1,"0")+IFERROR(V253*1,"0")+IFERROR(V257*1,"0")+IFERROR(V258*1,"0")</f>
        <v>10.8</v>
      </c>
      <c r="L473" s="47">
        <f>IFERROR(V263*1,"0")+IFERROR(V264*1,"0")+IFERROR(V268*1,"0")+IFERROR(V269*1,"0")+IFERROR(V270*1,"0")+IFERROR(V274*1,"0")+IFERROR(V278*1,"0")</f>
        <v>25.2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85.8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10.8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42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2.1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73.92</v>
      </c>
      <c r="R473" s="47">
        <f>IFERROR(V439*1,"0")+IFERROR(V440*1,"0")+IFERROR(V444*1,"0")+IFERROR(V445*1,"0")+IFERROR(V449*1,"0")+IFERROR(V450*1,"0")+IFERROR(V454*1,"0")+IFERROR(V455*1,"0")</f>
        <v>210.24</v>
      </c>
      <c r="S473" s="47">
        <f>IFERROR(V460*1,"0")</f>
        <v>31.2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2023-09-05T05:45:19Z</dcterms:modified>
</cp:coreProperties>
</file>