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9,23 Пушкарный\"/>
    </mc:Choice>
  </mc:AlternateContent>
  <xr:revisionPtr revIDLastSave="0" documentId="13_ncr:1_{D12488BA-4DA8-43A1-82C3-1515AABF17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S473" i="1" s="1"/>
  <c r="M460" i="1"/>
  <c r="U457" i="1"/>
  <c r="U456" i="1"/>
  <c r="V455" i="1"/>
  <c r="W455" i="1" s="1"/>
  <c r="M455" i="1"/>
  <c r="V454" i="1"/>
  <c r="V456" i="1" s="1"/>
  <c r="M454" i="1"/>
  <c r="U452" i="1"/>
  <c r="U451" i="1"/>
  <c r="W450" i="1"/>
  <c r="V450" i="1"/>
  <c r="M450" i="1"/>
  <c r="V449" i="1"/>
  <c r="M449" i="1"/>
  <c r="U447" i="1"/>
  <c r="U446" i="1"/>
  <c r="V445" i="1"/>
  <c r="W445" i="1" s="1"/>
  <c r="M445" i="1"/>
  <c r="V444" i="1"/>
  <c r="W444" i="1" s="1"/>
  <c r="W446" i="1" s="1"/>
  <c r="M444" i="1"/>
  <c r="U442" i="1"/>
  <c r="U441" i="1"/>
  <c r="V440" i="1"/>
  <c r="W440" i="1" s="1"/>
  <c r="M440" i="1"/>
  <c r="V439" i="1"/>
  <c r="V441" i="1" s="1"/>
  <c r="M439" i="1"/>
  <c r="U435" i="1"/>
  <c r="U434" i="1"/>
  <c r="V433" i="1"/>
  <c r="W433" i="1" s="1"/>
  <c r="M433" i="1"/>
  <c r="V432" i="1"/>
  <c r="W432" i="1" s="1"/>
  <c r="W434" i="1" s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W424" i="1" s="1"/>
  <c r="M424" i="1"/>
  <c r="V423" i="1"/>
  <c r="W423" i="1" s="1"/>
  <c r="M423" i="1"/>
  <c r="U421" i="1"/>
  <c r="U420" i="1"/>
  <c r="V419" i="1"/>
  <c r="W419" i="1" s="1"/>
  <c r="M419" i="1"/>
  <c r="V418" i="1"/>
  <c r="V420" i="1" s="1"/>
  <c r="M418" i="1"/>
  <c r="U416" i="1"/>
  <c r="U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W389" i="1"/>
  <c r="V389" i="1"/>
  <c r="W388" i="1"/>
  <c r="V388" i="1"/>
  <c r="M388" i="1"/>
  <c r="V387" i="1"/>
  <c r="W387" i="1" s="1"/>
  <c r="M387" i="1"/>
  <c r="V386" i="1"/>
  <c r="M386" i="1"/>
  <c r="U384" i="1"/>
  <c r="U383" i="1"/>
  <c r="V382" i="1"/>
  <c r="W382" i="1" s="1"/>
  <c r="M382" i="1"/>
  <c r="V381" i="1"/>
  <c r="M381" i="1"/>
  <c r="U378" i="1"/>
  <c r="U377" i="1"/>
  <c r="V376" i="1"/>
  <c r="U374" i="1"/>
  <c r="U373" i="1"/>
  <c r="V372" i="1"/>
  <c r="W372" i="1" s="1"/>
  <c r="M372" i="1"/>
  <c r="V371" i="1"/>
  <c r="W371" i="1" s="1"/>
  <c r="M371" i="1"/>
  <c r="V370" i="1"/>
  <c r="W370" i="1" s="1"/>
  <c r="M370" i="1"/>
  <c r="U368" i="1"/>
  <c r="U367" i="1"/>
  <c r="V366" i="1"/>
  <c r="V368" i="1" s="1"/>
  <c r="M366" i="1"/>
  <c r="U364" i="1"/>
  <c r="U363" i="1"/>
  <c r="V362" i="1"/>
  <c r="W362" i="1" s="1"/>
  <c r="M362" i="1"/>
  <c r="V361" i="1"/>
  <c r="W361" i="1" s="1"/>
  <c r="M361" i="1"/>
  <c r="W360" i="1"/>
  <c r="V360" i="1"/>
  <c r="M360" i="1"/>
  <c r="V359" i="1"/>
  <c r="M359" i="1"/>
  <c r="U357" i="1"/>
  <c r="U356" i="1"/>
  <c r="V355" i="1"/>
  <c r="W355" i="1" s="1"/>
  <c r="V354" i="1"/>
  <c r="W354" i="1" s="1"/>
  <c r="M354" i="1"/>
  <c r="W353" i="1"/>
  <c r="V353" i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M343" i="1"/>
  <c r="U341" i="1"/>
  <c r="U340" i="1"/>
  <c r="V339" i="1"/>
  <c r="W339" i="1" s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V327" i="1"/>
  <c r="W327" i="1" s="1"/>
  <c r="M327" i="1"/>
  <c r="V326" i="1"/>
  <c r="W326" i="1" s="1"/>
  <c r="M326" i="1"/>
  <c r="W325" i="1"/>
  <c r="V325" i="1"/>
  <c r="M325" i="1"/>
  <c r="U323" i="1"/>
  <c r="U322" i="1"/>
  <c r="V321" i="1"/>
  <c r="W321" i="1" s="1"/>
  <c r="M321" i="1"/>
  <c r="V320" i="1"/>
  <c r="M320" i="1"/>
  <c r="U318" i="1"/>
  <c r="U317" i="1"/>
  <c r="V316" i="1"/>
  <c r="W316" i="1" s="1"/>
  <c r="M316" i="1"/>
  <c r="V315" i="1"/>
  <c r="W315" i="1" s="1"/>
  <c r="M315" i="1"/>
  <c r="V314" i="1"/>
  <c r="W314" i="1" s="1"/>
  <c r="M314" i="1"/>
  <c r="V313" i="1"/>
  <c r="V317" i="1" s="1"/>
  <c r="M313" i="1"/>
  <c r="U310" i="1"/>
  <c r="U309" i="1"/>
  <c r="V308" i="1"/>
  <c r="V310" i="1" s="1"/>
  <c r="M308" i="1"/>
  <c r="U306" i="1"/>
  <c r="U305" i="1"/>
  <c r="V304" i="1"/>
  <c r="V305" i="1" s="1"/>
  <c r="M304" i="1"/>
  <c r="U302" i="1"/>
  <c r="U301" i="1"/>
  <c r="V300" i="1"/>
  <c r="V301" i="1" s="1"/>
  <c r="M300" i="1"/>
  <c r="U298" i="1"/>
  <c r="U297" i="1"/>
  <c r="V296" i="1"/>
  <c r="W296" i="1" s="1"/>
  <c r="M296" i="1"/>
  <c r="W295" i="1"/>
  <c r="W297" i="1" s="1"/>
  <c r="V295" i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W284" i="1"/>
  <c r="V284" i="1"/>
  <c r="M284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W275" i="1" s="1"/>
  <c r="V274" i="1"/>
  <c r="V276" i="1" s="1"/>
  <c r="M274" i="1"/>
  <c r="U272" i="1"/>
  <c r="U271" i="1"/>
  <c r="V270" i="1"/>
  <c r="W270" i="1" s="1"/>
  <c r="M270" i="1"/>
  <c r="V269" i="1"/>
  <c r="W269" i="1" s="1"/>
  <c r="M269" i="1"/>
  <c r="V268" i="1"/>
  <c r="W268" i="1" s="1"/>
  <c r="M268" i="1"/>
  <c r="U266" i="1"/>
  <c r="U265" i="1"/>
  <c r="V264" i="1"/>
  <c r="W264" i="1" s="1"/>
  <c r="M264" i="1"/>
  <c r="V263" i="1"/>
  <c r="L473" i="1" s="1"/>
  <c r="M263" i="1"/>
  <c r="U260" i="1"/>
  <c r="U259" i="1"/>
  <c r="V258" i="1"/>
  <c r="W258" i="1" s="1"/>
  <c r="M258" i="1"/>
  <c r="W257" i="1"/>
  <c r="W259" i="1" s="1"/>
  <c r="V257" i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M250" i="1"/>
  <c r="V249" i="1"/>
  <c r="W249" i="1" s="1"/>
  <c r="M249" i="1"/>
  <c r="V248" i="1"/>
  <c r="W248" i="1" s="1"/>
  <c r="M248" i="1"/>
  <c r="W247" i="1"/>
  <c r="V247" i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W230" i="1"/>
  <c r="V230" i="1"/>
  <c r="M230" i="1"/>
  <c r="V229" i="1"/>
  <c r="W229" i="1" s="1"/>
  <c r="M229" i="1"/>
  <c r="V228" i="1"/>
  <c r="W228" i="1" s="1"/>
  <c r="M228" i="1"/>
  <c r="V227" i="1"/>
  <c r="V232" i="1" s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V208" i="1" s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W192" i="1"/>
  <c r="V192" i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W183" i="1" s="1"/>
  <c r="W185" i="1" s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M165" i="1"/>
  <c r="V164" i="1"/>
  <c r="W164" i="1" s="1"/>
  <c r="M164" i="1"/>
  <c r="V163" i="1"/>
  <c r="V181" i="1" s="1"/>
  <c r="M163" i="1"/>
  <c r="U161" i="1"/>
  <c r="U160" i="1"/>
  <c r="W159" i="1"/>
  <c r="V159" i="1"/>
  <c r="M159" i="1"/>
  <c r="V158" i="1"/>
  <c r="W158" i="1" s="1"/>
  <c r="M158" i="1"/>
  <c r="V157" i="1"/>
  <c r="W157" i="1" s="1"/>
  <c r="M157" i="1"/>
  <c r="V156" i="1"/>
  <c r="M156" i="1"/>
  <c r="U154" i="1"/>
  <c r="U153" i="1"/>
  <c r="V152" i="1"/>
  <c r="W152" i="1" s="1"/>
  <c r="M152" i="1"/>
  <c r="V151" i="1"/>
  <c r="W151" i="1" s="1"/>
  <c r="U149" i="1"/>
  <c r="U148" i="1"/>
  <c r="V147" i="1"/>
  <c r="W147" i="1" s="1"/>
  <c r="M147" i="1"/>
  <c r="V146" i="1"/>
  <c r="W146" i="1" s="1"/>
  <c r="M146" i="1"/>
  <c r="U143" i="1"/>
  <c r="U142" i="1"/>
  <c r="V141" i="1"/>
  <c r="W141" i="1" s="1"/>
  <c r="M141" i="1"/>
  <c r="V140" i="1"/>
  <c r="W140" i="1" s="1"/>
  <c r="M140" i="1"/>
  <c r="W139" i="1"/>
  <c r="V139" i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V131" i="1" s="1"/>
  <c r="M127" i="1"/>
  <c r="U123" i="1"/>
  <c r="U122" i="1"/>
  <c r="V121" i="1"/>
  <c r="W121" i="1" s="1"/>
  <c r="M121" i="1"/>
  <c r="W120" i="1"/>
  <c r="V120" i="1"/>
  <c r="M120" i="1"/>
  <c r="V119" i="1"/>
  <c r="W119" i="1" s="1"/>
  <c r="M119" i="1"/>
  <c r="V118" i="1"/>
  <c r="W118" i="1" s="1"/>
  <c r="M118" i="1"/>
  <c r="U115" i="1"/>
  <c r="U114" i="1"/>
  <c r="V113" i="1"/>
  <c r="W113" i="1" s="1"/>
  <c r="V112" i="1"/>
  <c r="W112" i="1" s="1"/>
  <c r="M112" i="1"/>
  <c r="V111" i="1"/>
  <c r="W111" i="1" s="1"/>
  <c r="M111" i="1"/>
  <c r="V110" i="1"/>
  <c r="W110" i="1" s="1"/>
  <c r="M110" i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U98" i="1"/>
  <c r="U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W88" i="1"/>
  <c r="V88" i="1"/>
  <c r="M88" i="1"/>
  <c r="U86" i="1"/>
  <c r="U85" i="1"/>
  <c r="V84" i="1"/>
  <c r="W84" i="1" s="1"/>
  <c r="M84" i="1"/>
  <c r="V83" i="1"/>
  <c r="W83" i="1" s="1"/>
  <c r="M83" i="1"/>
  <c r="V82" i="1"/>
  <c r="W82" i="1" s="1"/>
  <c r="V81" i="1"/>
  <c r="W81" i="1" s="1"/>
  <c r="V80" i="1"/>
  <c r="W80" i="1" s="1"/>
  <c r="M80" i="1"/>
  <c r="V79" i="1"/>
  <c r="W79" i="1" s="1"/>
  <c r="V78" i="1"/>
  <c r="M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W61" i="1"/>
  <c r="V61" i="1"/>
  <c r="M61" i="1"/>
  <c r="V60" i="1"/>
  <c r="W60" i="1" s="1"/>
  <c r="M60" i="1"/>
  <c r="V59" i="1"/>
  <c r="W59" i="1" s="1"/>
  <c r="M59" i="1"/>
  <c r="U56" i="1"/>
  <c r="U55" i="1"/>
  <c r="V54" i="1"/>
  <c r="W54" i="1" s="1"/>
  <c r="V53" i="1"/>
  <c r="W53" i="1" s="1"/>
  <c r="M53" i="1"/>
  <c r="V52" i="1"/>
  <c r="V55" i="1" s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V28" i="1"/>
  <c r="W28" i="1" s="1"/>
  <c r="M28" i="1"/>
  <c r="V27" i="1"/>
  <c r="W27" i="1" s="1"/>
  <c r="M27" i="1"/>
  <c r="V26" i="1"/>
  <c r="W26" i="1" s="1"/>
  <c r="M26" i="1"/>
  <c r="U24" i="1"/>
  <c r="U23" i="1"/>
  <c r="V22" i="1"/>
  <c r="V23" i="1" s="1"/>
  <c r="M22" i="1"/>
  <c r="H10" i="1"/>
  <c r="A9" i="1"/>
  <c r="A10" i="1" s="1"/>
  <c r="D7" i="1"/>
  <c r="N6" i="1"/>
  <c r="M2" i="1"/>
  <c r="W114" i="1" l="1"/>
  <c r="V85" i="1"/>
  <c r="J473" i="1"/>
  <c r="V356" i="1"/>
  <c r="W366" i="1"/>
  <c r="W367" i="1" s="1"/>
  <c r="V367" i="1"/>
  <c r="V393" i="1"/>
  <c r="U466" i="1"/>
  <c r="W329" i="1"/>
  <c r="W32" i="1"/>
  <c r="W122" i="1"/>
  <c r="W75" i="1"/>
  <c r="W148" i="1"/>
  <c r="W153" i="1"/>
  <c r="W243" i="1"/>
  <c r="W271" i="1"/>
  <c r="W429" i="1"/>
  <c r="U463" i="1"/>
  <c r="V32" i="1"/>
  <c r="W40" i="1"/>
  <c r="W41" i="1" s="1"/>
  <c r="V41" i="1"/>
  <c r="V98" i="1"/>
  <c r="V153" i="1"/>
  <c r="W163" i="1"/>
  <c r="W180" i="1" s="1"/>
  <c r="V185" i="1"/>
  <c r="V216" i="1"/>
  <c r="V224" i="1"/>
  <c r="V238" i="1"/>
  <c r="V244" i="1"/>
  <c r="V259" i="1"/>
  <c r="V272" i="1"/>
  <c r="V297" i="1"/>
  <c r="W313" i="1"/>
  <c r="W317" i="1" s="1"/>
  <c r="V329" i="1"/>
  <c r="W343" i="1"/>
  <c r="W356" i="1" s="1"/>
  <c r="V374" i="1"/>
  <c r="V373" i="1"/>
  <c r="W386" i="1"/>
  <c r="W393" i="1" s="1"/>
  <c r="V434" i="1"/>
  <c r="W454" i="1"/>
  <c r="W456" i="1" s="1"/>
  <c r="F9" i="1"/>
  <c r="J9" i="1"/>
  <c r="F10" i="1"/>
  <c r="W22" i="1"/>
  <c r="W23" i="1" s="1"/>
  <c r="V33" i="1"/>
  <c r="V38" i="1"/>
  <c r="W35" i="1"/>
  <c r="W37" i="1" s="1"/>
  <c r="W97" i="1"/>
  <c r="V97" i="1"/>
  <c r="V108" i="1"/>
  <c r="W100" i="1"/>
  <c r="W107" i="1" s="1"/>
  <c r="V115" i="1"/>
  <c r="V114" i="1"/>
  <c r="H473" i="1"/>
  <c r="V143" i="1"/>
  <c r="W134" i="1"/>
  <c r="W142" i="1" s="1"/>
  <c r="V142" i="1"/>
  <c r="V149" i="1"/>
  <c r="V154" i="1"/>
  <c r="V161" i="1"/>
  <c r="W156" i="1"/>
  <c r="W160" i="1" s="1"/>
  <c r="V160" i="1"/>
  <c r="W224" i="1"/>
  <c r="W254" i="1"/>
  <c r="W292" i="1"/>
  <c r="H9" i="1"/>
  <c r="B473" i="1"/>
  <c r="V465" i="1"/>
  <c r="V464" i="1"/>
  <c r="V24" i="1"/>
  <c r="V49" i="1"/>
  <c r="D473" i="1"/>
  <c r="V56" i="1"/>
  <c r="W52" i="1"/>
  <c r="W55" i="1" s="1"/>
  <c r="V76" i="1"/>
  <c r="V86" i="1"/>
  <c r="W78" i="1"/>
  <c r="W85" i="1" s="1"/>
  <c r="V107" i="1"/>
  <c r="V123" i="1"/>
  <c r="G473" i="1"/>
  <c r="V130" i="1"/>
  <c r="W127" i="1"/>
  <c r="W130" i="1" s="1"/>
  <c r="V180" i="1"/>
  <c r="V186" i="1"/>
  <c r="V205" i="1"/>
  <c r="V209" i="1"/>
  <c r="V215" i="1"/>
  <c r="V225" i="1"/>
  <c r="V231" i="1"/>
  <c r="V237" i="1"/>
  <c r="V243" i="1"/>
  <c r="V254" i="1"/>
  <c r="V260" i="1"/>
  <c r="V265" i="1"/>
  <c r="V271" i="1"/>
  <c r="V292" i="1"/>
  <c r="V298" i="1"/>
  <c r="V302" i="1"/>
  <c r="V306" i="1"/>
  <c r="V318" i="1"/>
  <c r="V323" i="1"/>
  <c r="W320" i="1"/>
  <c r="W322" i="1" s="1"/>
  <c r="V330" i="1"/>
  <c r="V333" i="1"/>
  <c r="W332" i="1"/>
  <c r="W333" i="1" s="1"/>
  <c r="V334" i="1"/>
  <c r="O473" i="1"/>
  <c r="V341" i="1"/>
  <c r="W338" i="1"/>
  <c r="W340" i="1" s="1"/>
  <c r="V377" i="1"/>
  <c r="W376" i="1"/>
  <c r="W377" i="1" s="1"/>
  <c r="V378" i="1"/>
  <c r="V384" i="1"/>
  <c r="W381" i="1"/>
  <c r="W383" i="1" s="1"/>
  <c r="P473" i="1"/>
  <c r="V447" i="1"/>
  <c r="V452" i="1"/>
  <c r="W449" i="1"/>
  <c r="W451" i="1" s="1"/>
  <c r="U467" i="1"/>
  <c r="C473" i="1"/>
  <c r="V48" i="1"/>
  <c r="E473" i="1"/>
  <c r="V75" i="1"/>
  <c r="F473" i="1"/>
  <c r="V122" i="1"/>
  <c r="I473" i="1"/>
  <c r="V148" i="1"/>
  <c r="W189" i="1"/>
  <c r="W204" i="1" s="1"/>
  <c r="V204" i="1"/>
  <c r="W207" i="1"/>
  <c r="W208" i="1" s="1"/>
  <c r="W211" i="1"/>
  <c r="W215" i="1" s="1"/>
  <c r="W227" i="1"/>
  <c r="W231" i="1" s="1"/>
  <c r="W234" i="1"/>
  <c r="W237" i="1" s="1"/>
  <c r="K473" i="1"/>
  <c r="V255" i="1"/>
  <c r="W263" i="1"/>
  <c r="W265" i="1" s="1"/>
  <c r="V266" i="1"/>
  <c r="M473" i="1"/>
  <c r="V293" i="1"/>
  <c r="W300" i="1"/>
  <c r="W301" i="1" s="1"/>
  <c r="W304" i="1"/>
  <c r="W305" i="1" s="1"/>
  <c r="W308" i="1"/>
  <c r="W309" i="1" s="1"/>
  <c r="V309" i="1"/>
  <c r="V322" i="1"/>
  <c r="V340" i="1"/>
  <c r="V357" i="1"/>
  <c r="V364" i="1"/>
  <c r="W359" i="1"/>
  <c r="W363" i="1" s="1"/>
  <c r="V363" i="1"/>
  <c r="W373" i="1"/>
  <c r="V383" i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1" i="1"/>
  <c r="W418" i="1"/>
  <c r="W420" i="1" s="1"/>
  <c r="V430" i="1"/>
  <c r="V429" i="1"/>
  <c r="V435" i="1"/>
  <c r="V442" i="1"/>
  <c r="W439" i="1"/>
  <c r="W441" i="1" s="1"/>
  <c r="R473" i="1"/>
  <c r="V446" i="1"/>
  <c r="V451" i="1"/>
  <c r="V457" i="1"/>
  <c r="V462" i="1"/>
  <c r="N473" i="1"/>
  <c r="W460" i="1"/>
  <c r="W461" i="1" s="1"/>
  <c r="V461" i="1"/>
  <c r="V467" i="1" l="1"/>
  <c r="V463" i="1"/>
  <c r="V466" i="1"/>
  <c r="W468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<sst xmlns="http://schemas.openxmlformats.org/spreadsheetml/2006/main" count="1692" uniqueCount="648">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</sst>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11" zoomScaleNormal="100" zoomScaleSheetLayoutView="100" workbookViewId="0">
      <selection activeCell="Y21" sqref="Y2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286</v>
      </c>
      <c r="V118" s="306">
        <f>IFERROR(IF(U118="",0,CEILING((U118/$H118),1)*$H118),"")</f>
        <v>291.59999999999997</v>
      </c>
      <c r="W118" s="37">
        <f>IFERROR(IF(V118=0,"",ROUNDUP(V118/H118,0)*0.02175),"")</f>
        <v>0.78299999999999992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35.308641975308646</v>
      </c>
      <c r="V122" s="307">
        <f>IFERROR(V118/H118,"0")+IFERROR(V119/H119,"0")+IFERROR(V120/H120,"0")+IFERROR(V121/H121,"0")</f>
        <v>36</v>
      </c>
      <c r="W122" s="307">
        <f>IFERROR(IF(W118="",0,W118),"0")+IFERROR(IF(W119="",0,W119),"0")+IFERROR(IF(W120="",0,W120),"0")+IFERROR(IF(W121="",0,W121),"0")</f>
        <v>0.78299999999999992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286</v>
      </c>
      <c r="V123" s="307">
        <f>IFERROR(SUM(V118:V121),"0")</f>
        <v>291.59999999999997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42</v>
      </c>
      <c r="V212" s="306">
        <f>IFERROR(IF(U212="",0,CEILING((U212/$H212),1)*$H212),"")</f>
        <v>42</v>
      </c>
      <c r="W212" s="37">
        <f>IFERROR(IF(V212=0,"",ROUNDUP(V212/H212,0)*0.00753),"")</f>
        <v>7.5300000000000006E-2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10</v>
      </c>
      <c r="V215" s="307">
        <f>IFERROR(V211/H211,"0")+IFERROR(V212/H212,"0")+IFERROR(V213/H213,"0")+IFERROR(V214/H214,"0")</f>
        <v>10</v>
      </c>
      <c r="W215" s="307">
        <f>IFERROR(IF(W211="",0,W211),"0")+IFERROR(IF(W212="",0,W212),"0")+IFERROR(IF(W213="",0,W213),"0")+IFERROR(IF(W214="",0,W214),"0")</f>
        <v>7.5300000000000006E-2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42</v>
      </c>
      <c r="V216" s="307">
        <f>IFERROR(SUM(V211:V214),"0")</f>
        <v>42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7000</v>
      </c>
      <c r="V285" s="306">
        <f t="shared" si="14"/>
        <v>7005</v>
      </c>
      <c r="W285" s="37">
        <f>IFERROR(IF(V285=0,"",ROUNDUP(V285/H285,0)*0.02175),"")</f>
        <v>10.157249999999999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1000</v>
      </c>
      <c r="V287" s="306">
        <f t="shared" si="14"/>
        <v>1005</v>
      </c>
      <c r="W287" s="37">
        <f>IFERROR(IF(V287=0,"",ROUNDUP(V287/H287,0)*0.02039),"")</f>
        <v>1.3661299999999998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533.33333333333337</v>
      </c>
      <c r="V292" s="307">
        <f>IFERROR(V284/H284,"0")+IFERROR(V285/H285,"0")+IFERROR(V286/H286,"0")+IFERROR(V287/H287,"0")+IFERROR(V288/H288,"0")+IFERROR(V289/H289,"0")+IFERROR(V290/H290,"0")+IFERROR(V291/H291,"0")</f>
        <v>534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11.52338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8000</v>
      </c>
      <c r="V293" s="307">
        <f>IFERROR(SUM(V284:V291),"0")</f>
        <v>8010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90</v>
      </c>
      <c r="V325" s="306">
        <f>IFERROR(IF(U325="",0,CEILING((U325/$H325),1)*$H325),"")</f>
        <v>93.6</v>
      </c>
      <c r="W325" s="37">
        <f>IFERROR(IF(V325=0,"",ROUNDUP(V325/H325,0)*0.02175),"")</f>
        <v>0.26100000000000001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11.538461538461538</v>
      </c>
      <c r="V329" s="307">
        <f>IFERROR(V325/H325,"0")+IFERROR(V326/H326,"0")+IFERROR(V327/H327,"0")+IFERROR(V328/H328,"0")</f>
        <v>12</v>
      </c>
      <c r="W329" s="307">
        <f>IFERROR(IF(W325="",0,W325),"0")+IFERROR(IF(W326="",0,W326),"0")+IFERROR(IF(W327="",0,W327),"0")+IFERROR(IF(W328="",0,W328),"0")</f>
        <v>0.26100000000000001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90</v>
      </c>
      <c r="V330" s="307">
        <f>IFERROR(SUM(V325:V328),"0")</f>
        <v>93.6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0</v>
      </c>
      <c r="V357" s="307">
        <f>IFERROR(SUM(V343:V355),"0")</f>
        <v>0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0</v>
      </c>
      <c r="V415" s="307">
        <f>IFERROR(V406/H406,"0")+IFERROR(V407/H407,"0")+IFERROR(V408/H408,"0")+IFERROR(V409/H409,"0")+IFERROR(V410/H410,"0")+IFERROR(V411/H411,"0")+IFERROR(V412/H412,"0")+IFERROR(V413/H413,"0")+IFERROR(V414/H414,"0")</f>
        <v>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0</v>
      </c>
      <c r="V416" s="307">
        <f>IFERROR(SUM(V406:V414),"0")</f>
        <v>0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160</v>
      </c>
      <c r="V418" s="306">
        <f>IFERROR(IF(U418="",0,CEILING((U418/$H418),1)*$H418),"")</f>
        <v>163.68</v>
      </c>
      <c r="W418" s="37">
        <f>IFERROR(IF(V418=0,"",ROUNDUP(V418/H418,0)*0.01196),"")</f>
        <v>0.37075999999999998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30.303030303030301</v>
      </c>
      <c r="V420" s="307">
        <f>IFERROR(V418/H418,"0")+IFERROR(V419/H419,"0")</f>
        <v>31</v>
      </c>
      <c r="W420" s="307">
        <f>IFERROR(IF(W418="",0,W418),"0")+IFERROR(IF(W419="",0,W419),"0")</f>
        <v>0.37075999999999998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160</v>
      </c>
      <c r="V421" s="307">
        <f>IFERROR(SUM(V418:V419),"0")</f>
        <v>163.68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0</v>
      </c>
      <c r="V429" s="307">
        <f>IFERROR(V423/H423,"0")+IFERROR(V424/H424,"0")+IFERROR(V425/H425,"0")+IFERROR(V426/H426,"0")+IFERROR(V427/H427,"0")+IFERROR(V428/H428,"0")</f>
        <v>0</v>
      </c>
      <c r="W429" s="307">
        <f>IFERROR(IF(W423="",0,W423),"0")+IFERROR(IF(W424="",0,W424),"0")+IFERROR(IF(W425="",0,W425),"0")+IFERROR(IF(W426="",0,W426),"0")+IFERROR(IF(W427="",0,W427),"0")+IFERROR(IF(W428="",0,W428),"0")</f>
        <v>0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0</v>
      </c>
      <c r="V430" s="307">
        <f>IFERROR(SUM(V423:V428),"0")</f>
        <v>0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8578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8600.880000000001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8873.7190054390048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8897.8160000000007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13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9198.7190054390048</v>
      </c>
      <c r="V466" s="307">
        <f>GrossWeightTotalR+PalletQtyTotalR*25</f>
        <v>9222.8160000000007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620.48346715013383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623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13.013439999999999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47">
        <f>IFERROR(V118*1,"0")+IFERROR(V119*1,"0")+IFERROR(V120*1,"0")+IFERROR(V121*1,"0")</f>
        <v>291.59999999999997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42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8010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93.6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163.68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2023-09-05T07:57:30Z</dcterms:modified>
</cp:coreProperties>
</file>