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тест КР_СЧ\"/>
    </mc:Choice>
  </mc:AlternateContent>
  <xr:revisionPtr revIDLastSave="0" documentId="13_ncr:1_{1C2EEDF6-9A5E-49EA-8E5E-69FDD73566F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TDSheet!$A$3:$V$120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6" i="1"/>
  <c r="G15" i="1"/>
  <c r="G16" i="1"/>
  <c r="G18" i="1"/>
  <c r="G19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40" i="1"/>
  <c r="G41" i="1"/>
  <c r="G83" i="1"/>
  <c r="G84" i="1"/>
  <c r="G85" i="1"/>
  <c r="G86" i="1"/>
  <c r="G87" i="1"/>
  <c r="G88" i="1"/>
  <c r="G92" i="1"/>
  <c r="G94" i="1"/>
  <c r="G98" i="1"/>
  <c r="G99" i="1"/>
  <c r="G106" i="1"/>
  <c r="G109" i="1"/>
  <c r="G110" i="1"/>
  <c r="F5" i="1"/>
  <c r="E5" i="1"/>
  <c r="V5" i="1"/>
  <c r="U5" i="1"/>
  <c r="S5" i="1"/>
  <c r="R5" i="1"/>
  <c r="Q5" i="1"/>
  <c r="N5" i="1"/>
  <c r="M5" i="1"/>
  <c r="K5" i="1"/>
  <c r="J5" i="1"/>
  <c r="I5" i="1"/>
  <c r="H5" i="1"/>
  <c r="L5" i="1" l="1"/>
</calcChain>
</file>

<file path=xl/sharedStrings.xml><?xml version="1.0" encoding="utf-8"?>
<sst xmlns="http://schemas.openxmlformats.org/spreadsheetml/2006/main" count="255" uniqueCount="135">
  <si>
    <t>Период: 31.08.2023 - 07.09.2023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</si>
  <si>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</si>
  <si>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</si>
  <si>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</si>
  <si>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</si>
  <si>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</si>
  <si>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</si>
  <si>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</si>
  <si>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</si>
  <si>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</si>
  <si>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</si>
  <si>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</si>
  <si>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</si>
  <si>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</si>
  <si>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</si>
  <si>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</si>
  <si>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</si>
  <si>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</si>
  <si>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</si>
  <si>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</si>
  <si>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</si>
  <si>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</si>
  <si>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</si>
  <si>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</si>
  <si>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</si>
  <si>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</si>
  <si>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</si>
  <si>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</si>
  <si>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</si>
  <si>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</si>
  <si>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</si>
  <si>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</si>
  <si>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</si>
  <si>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</si>
  <si>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</si>
  <si>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</si>
  <si>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</si>
  <si>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</si>
  <si>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</si>
  <si>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</si>
  <si>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</si>
  <si>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</si>
  <si>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</si>
  <si>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</si>
  <si>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</si>
  <si>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</si>
  <si>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</si>
  <si>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</si>
  <si>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</si>
  <si>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</si>
  <si>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</si>
  <si>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</si>
  <si>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</si>
  <si>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</si>
  <si>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</si>
  <si>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</si>
  <si>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</si>
  <si>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</si>
  <si>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</si>
  <si>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</si>
  <si>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</si>
  <si>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</si>
  <si>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</si>
  <si>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</si>
  <si>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</si>
  <si>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</si>
  <si>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</si>
  <si>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</si>
  <si>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</si>
  <si>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</si>
  <si>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</si>
  <si>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</si>
  <si>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</si>
  <si>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</si>
  <si>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</si>
  <si>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</si>
  <si>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</si>
  <si>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</si>
  <si>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</si>
  <si>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</si>
  <si>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</si>
  <si>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</si>
  <si>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</si>
  <si>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</si>
  <si>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</si>
  <si>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</si>
  <si>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</si>
  <si>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</si>
  <si>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</si>
  <si>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</si>
  <si>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</si>
  <si>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</si>
  <si>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</si>
  <si>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</si>
  <si>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</si>
  <si>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</si>
  <si>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</si>
  <si>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</si>
  <si>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</si>
  <si>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</si>
  <si>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</si>
  <si>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ТМ Стародворье, в/у 0,35кг  ПОКОМКОМ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</si>
  <si>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</si>
  <si>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</si>
  <si>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</si>
  <si>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</si>
  <si>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</si>
  <si>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</si>
  <si>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</si>
  <si>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</si>
  <si>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</si>
  <si>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</si>
  <si>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</si>
  <si>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</si>
  <si>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</si>
  <si>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</si>
  <si>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</si>
  <si>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</si>
  <si>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</si>
  <si>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</si>
  <si>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</si>
  <si>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</si>
  <si>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</si>
  <si>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</si>
  <si>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</si>
  <si>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>298  Колбаса Сливушка ТМ Вязанка, 0,375кг,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</si>
  <si>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</si>
  <si>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</si>
  <si>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</si>
  <si>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</si>
  <si>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</si>
  <si>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</si>
  <si>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</si>
  <si>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коментарий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</si>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</sst>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166" fontId="3" fillId="0" borderId="1" xfId="0" applyNumberFormat="1" applyFont="1" applyBorder="1" applyAlignment="1">
      <alignment horizontal="left" vertical="top"/>
    </xf>
    <xf numFmtId="2" fontId="0" fillId="0" borderId="0" xfId="0" applyNumberFormat="1"/>
    <xf numFmtId="166" fontId="0" fillId="0" borderId="0" xfId="0" applyNumberFormat="1"/>
    <xf numFmtId="166" fontId="3" fillId="0" borderId="0" xfId="0" applyNumberFormat="1" applyFont="1"/>
    <xf numFmtId="166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6" fontId="0" fillId="0" borderId="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9,23%20&#1089;&#109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31.08.2023 - 07.09.2023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7271.6730000000016</v>
          </cell>
          <cell r="F5">
            <v>9136.496000000001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14.835000000000001</v>
          </cell>
          <cell r="D6">
            <v>10.65</v>
          </cell>
          <cell r="E6">
            <v>6.76</v>
          </cell>
          <cell r="F6">
            <v>12.065</v>
          </cell>
          <cell r="G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120.53</v>
          </cell>
          <cell r="D7">
            <v>173.17</v>
          </cell>
          <cell r="E7">
            <v>122.97199999999999</v>
          </cell>
          <cell r="F7">
            <v>145.744</v>
          </cell>
          <cell r="G7">
            <v>1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14.978999999999999</v>
          </cell>
          <cell r="D8">
            <v>32.942</v>
          </cell>
          <cell r="E8">
            <v>16.367000000000001</v>
          </cell>
          <cell r="F8">
            <v>15.151999999999999</v>
          </cell>
          <cell r="G8">
            <v>1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16.206</v>
          </cell>
          <cell r="D9">
            <v>34.792000000000002</v>
          </cell>
          <cell r="E9">
            <v>14.792</v>
          </cell>
          <cell r="F9">
            <v>29.326000000000001</v>
          </cell>
          <cell r="G9">
            <v>1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96</v>
          </cell>
          <cell r="D10">
            <v>259</v>
          </cell>
          <cell r="E10">
            <v>96</v>
          </cell>
          <cell r="F10">
            <v>229</v>
          </cell>
          <cell r="G10">
            <v>0.5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514</v>
          </cell>
          <cell r="D11">
            <v>946</v>
          </cell>
          <cell r="E11">
            <v>447</v>
          </cell>
          <cell r="F11">
            <v>758</v>
          </cell>
          <cell r="G11">
            <v>0.4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C12">
            <v>33</v>
          </cell>
          <cell r="E12">
            <v>31</v>
          </cell>
          <cell r="G12">
            <v>0.5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456</v>
          </cell>
          <cell r="D13">
            <v>751</v>
          </cell>
          <cell r="E13">
            <v>360</v>
          </cell>
          <cell r="F13">
            <v>741</v>
          </cell>
          <cell r="G13">
            <v>0.45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446</v>
          </cell>
          <cell r="D14">
            <v>743</v>
          </cell>
          <cell r="E14">
            <v>363</v>
          </cell>
          <cell r="F14">
            <v>719</v>
          </cell>
          <cell r="G14">
            <v>0.45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21</v>
          </cell>
          <cell r="D15">
            <v>4</v>
          </cell>
          <cell r="E15">
            <v>19</v>
          </cell>
          <cell r="F15">
            <v>1</v>
          </cell>
          <cell r="G15">
            <v>0.5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52</v>
          </cell>
          <cell r="D16">
            <v>118</v>
          </cell>
          <cell r="E16">
            <v>38</v>
          </cell>
          <cell r="F16">
            <v>93</v>
          </cell>
          <cell r="G16">
            <v>0.4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D17">
            <v>90</v>
          </cell>
          <cell r="E17">
            <v>32</v>
          </cell>
          <cell r="F17">
            <v>37</v>
          </cell>
          <cell r="G17">
            <v>0.17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28</v>
          </cell>
          <cell r="D18">
            <v>2</v>
          </cell>
          <cell r="E18">
            <v>15</v>
          </cell>
          <cell r="F18">
            <v>13</v>
          </cell>
          <cell r="G18">
            <v>0.45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B19" t="str">
            <v>шт</v>
          </cell>
          <cell r="C19">
            <v>-2</v>
          </cell>
          <cell r="E19">
            <v>0</v>
          </cell>
          <cell r="F19">
            <v>-3</v>
          </cell>
          <cell r="G19">
            <v>0.4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49</v>
          </cell>
          <cell r="D20">
            <v>159</v>
          </cell>
          <cell r="E20">
            <v>45</v>
          </cell>
          <cell r="F20">
            <v>-15</v>
          </cell>
          <cell r="G20">
            <v>0.5</v>
          </cell>
        </row>
        <row r="21">
          <cell r="A21" t="str">
            <v xml:space="preserve"> 060  Колбаса Докторская стародворская  0,5 кг,ПОКОМ</v>
          </cell>
          <cell r="B21" t="str">
            <v>шт</v>
          </cell>
          <cell r="C21">
            <v>2</v>
          </cell>
          <cell r="E21">
            <v>2</v>
          </cell>
          <cell r="G21">
            <v>0.5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54</v>
          </cell>
          <cell r="D22">
            <v>144</v>
          </cell>
          <cell r="E22">
            <v>54</v>
          </cell>
          <cell r="F22">
            <v>41</v>
          </cell>
          <cell r="G22">
            <v>0.3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4</v>
          </cell>
          <cell r="E23">
            <v>3</v>
          </cell>
          <cell r="G23">
            <v>0.4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D24">
            <v>101</v>
          </cell>
          <cell r="E24">
            <v>7</v>
          </cell>
          <cell r="F24">
            <v>85</v>
          </cell>
          <cell r="G24">
            <v>0.5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107</v>
          </cell>
          <cell r="D25">
            <v>38</v>
          </cell>
          <cell r="E25">
            <v>101</v>
          </cell>
          <cell r="F25">
            <v>-5</v>
          </cell>
          <cell r="G25">
            <v>0.35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68</v>
          </cell>
          <cell r="D26">
            <v>101</v>
          </cell>
          <cell r="E26">
            <v>75</v>
          </cell>
          <cell r="F26">
            <v>61</v>
          </cell>
          <cell r="G26">
            <v>0.17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137</v>
          </cell>
          <cell r="D27">
            <v>151</v>
          </cell>
          <cell r="E27">
            <v>90</v>
          </cell>
          <cell r="F27">
            <v>122</v>
          </cell>
          <cell r="G27">
            <v>0.28000000000000003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30</v>
          </cell>
          <cell r="D28">
            <v>6</v>
          </cell>
          <cell r="E28">
            <v>29</v>
          </cell>
          <cell r="F28">
            <v>-4</v>
          </cell>
          <cell r="G28">
            <v>0.38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72</v>
          </cell>
          <cell r="D29">
            <v>136</v>
          </cell>
          <cell r="E29">
            <v>110</v>
          </cell>
          <cell r="F29">
            <v>55</v>
          </cell>
          <cell r="G29">
            <v>0.42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759</v>
          </cell>
          <cell r="D30">
            <v>797</v>
          </cell>
          <cell r="E30">
            <v>380</v>
          </cell>
          <cell r="F30">
            <v>338</v>
          </cell>
          <cell r="G30">
            <v>0.42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97</v>
          </cell>
          <cell r="D31">
            <v>252</v>
          </cell>
          <cell r="E31">
            <v>110</v>
          </cell>
          <cell r="F31">
            <v>203</v>
          </cell>
          <cell r="G31">
            <v>0.6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71</v>
          </cell>
          <cell r="D32">
            <v>1</v>
          </cell>
          <cell r="E32">
            <v>27</v>
          </cell>
          <cell r="F32">
            <v>7</v>
          </cell>
          <cell r="G32">
            <v>0.35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65</v>
          </cell>
          <cell r="E33">
            <v>33</v>
          </cell>
          <cell r="F33">
            <v>13</v>
          </cell>
          <cell r="G33">
            <v>0.35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75</v>
          </cell>
          <cell r="D34">
            <v>4</v>
          </cell>
          <cell r="E34">
            <v>51</v>
          </cell>
          <cell r="F34">
            <v>3</v>
          </cell>
          <cell r="G34">
            <v>0.35</v>
          </cell>
        </row>
        <row r="35">
          <cell r="A35" t="str">
            <v xml:space="preserve"> 120  Паштет печеночный Копченый бекон со вкусом копченого бекона 0,1 кг ПОКОМ</v>
          </cell>
          <cell r="B35" t="str">
            <v>шт</v>
          </cell>
          <cell r="C35">
            <v>17</v>
          </cell>
          <cell r="F35">
            <v>17</v>
          </cell>
          <cell r="G35">
            <v>0.1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541.87900000000002</v>
          </cell>
          <cell r="D36">
            <v>310.22000000000003</v>
          </cell>
          <cell r="E36">
            <v>207.97399999999999</v>
          </cell>
          <cell r="F36">
            <v>533.72699999999998</v>
          </cell>
          <cell r="G36">
            <v>1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837.4</v>
          </cell>
          <cell r="D37">
            <v>564.35500000000002</v>
          </cell>
          <cell r="E37">
            <v>656.125</v>
          </cell>
          <cell r="F37">
            <v>548.33000000000004</v>
          </cell>
          <cell r="G37">
            <v>1</v>
          </cell>
        </row>
        <row r="38">
          <cell r="A38" t="str">
            <v xml:space="preserve"> 222  Колбаса Докторская стародворская, ВЕС, ВсхЗв   ПОКОМ</v>
          </cell>
          <cell r="B38" t="str">
            <v>кг</v>
          </cell>
          <cell r="C38">
            <v>-5.56</v>
          </cell>
          <cell r="F38">
            <v>-5.56</v>
          </cell>
          <cell r="G38">
            <v>1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6.77</v>
          </cell>
          <cell r="D39">
            <v>0.41399999999999998</v>
          </cell>
          <cell r="E39">
            <v>0.75700000000000001</v>
          </cell>
          <cell r="F39">
            <v>6.0469999999999997</v>
          </cell>
          <cell r="G39">
            <v>1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D40">
            <v>72.745000000000005</v>
          </cell>
          <cell r="E40">
            <v>42.152000000000001</v>
          </cell>
          <cell r="F40">
            <v>13.085000000000001</v>
          </cell>
          <cell r="G40">
            <v>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67.45</v>
          </cell>
          <cell r="D41">
            <v>51.28</v>
          </cell>
          <cell r="E41">
            <v>90.28</v>
          </cell>
          <cell r="F41">
            <v>5.39</v>
          </cell>
          <cell r="G41">
            <v>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7.9059999999999997</v>
          </cell>
          <cell r="E42">
            <v>2.637</v>
          </cell>
          <cell r="F42">
            <v>3.51</v>
          </cell>
          <cell r="G42">
            <v>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0.88200000000000001</v>
          </cell>
          <cell r="F43">
            <v>0.88200000000000001</v>
          </cell>
          <cell r="G43">
            <v>1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12.195</v>
          </cell>
          <cell r="E44">
            <v>1.032</v>
          </cell>
          <cell r="F44">
            <v>10.023</v>
          </cell>
          <cell r="G44">
            <v>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6.298</v>
          </cell>
          <cell r="E45">
            <v>3.18</v>
          </cell>
          <cell r="F45">
            <v>0.16500000000000001</v>
          </cell>
          <cell r="G45">
            <v>1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15.28</v>
          </cell>
          <cell r="E46">
            <v>14.574</v>
          </cell>
          <cell r="G46">
            <v>1</v>
          </cell>
        </row>
        <row r="47">
          <cell r="A47" t="str">
            <v xml:space="preserve"> 244  Колбаса Сервелат Кремлевский, ВЕС. ПОКОМ</v>
          </cell>
          <cell r="B47" t="str">
            <v>кг</v>
          </cell>
          <cell r="C47">
            <v>355.39499999999998</v>
          </cell>
          <cell r="E47">
            <v>252.27699999999999</v>
          </cell>
          <cell r="F47">
            <v>92.349000000000004</v>
          </cell>
          <cell r="G47">
            <v>1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54.386000000000003</v>
          </cell>
          <cell r="D48">
            <v>3.8439999999999999</v>
          </cell>
          <cell r="E48">
            <v>16.984000000000002</v>
          </cell>
          <cell r="F48">
            <v>20.652999999999999</v>
          </cell>
          <cell r="G48">
            <v>1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-15.958</v>
          </cell>
          <cell r="F49">
            <v>-15.958</v>
          </cell>
          <cell r="G49">
            <v>1</v>
          </cell>
        </row>
        <row r="50">
          <cell r="A50" t="str">
            <v xml:space="preserve"> 249  Сардельки Сочные, ПОКОМ</v>
          </cell>
          <cell r="B50" t="str">
            <v>кг</v>
          </cell>
          <cell r="C50">
            <v>15.907999999999999</v>
          </cell>
          <cell r="F50">
            <v>15.907999999999999</v>
          </cell>
          <cell r="G50">
            <v>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13.821</v>
          </cell>
          <cell r="D51">
            <v>73.915999999999997</v>
          </cell>
          <cell r="E51">
            <v>7.3520000000000003</v>
          </cell>
          <cell r="F51">
            <v>29.015000000000001</v>
          </cell>
          <cell r="G51">
            <v>1</v>
          </cell>
        </row>
        <row r="52">
          <cell r="A52" t="str">
            <v xml:space="preserve"> 251  Сосиски Баварские, ВЕС.  ПОКОМ</v>
          </cell>
          <cell r="B52" t="str">
            <v>кг</v>
          </cell>
          <cell r="C52">
            <v>22.459</v>
          </cell>
          <cell r="D52">
            <v>0.17299999999999999</v>
          </cell>
          <cell r="E52">
            <v>8.3529999999999998</v>
          </cell>
          <cell r="F52">
            <v>11.807</v>
          </cell>
          <cell r="G52">
            <v>1</v>
          </cell>
        </row>
        <row r="53">
          <cell r="A53" t="str">
            <v xml:space="preserve"> 253  Сосиски Ганноверские   ПОКОМ</v>
          </cell>
          <cell r="B53" t="str">
            <v>кг</v>
          </cell>
          <cell r="C53">
            <v>199.233</v>
          </cell>
          <cell r="D53">
            <v>313.18799999999999</v>
          </cell>
          <cell r="E53">
            <v>251.26400000000001</v>
          </cell>
          <cell r="F53">
            <v>199.69499999999999</v>
          </cell>
          <cell r="G53">
            <v>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1.3560000000000001</v>
          </cell>
          <cell r="D54">
            <v>30.981000000000002</v>
          </cell>
          <cell r="E54">
            <v>10.157</v>
          </cell>
          <cell r="F54">
            <v>9.2759999999999998</v>
          </cell>
          <cell r="G54">
            <v>1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0.72099999999999997</v>
          </cell>
          <cell r="G55">
            <v>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-4.0000000000000001E-3</v>
          </cell>
          <cell r="D56">
            <v>4.0000000000000001E-3</v>
          </cell>
          <cell r="G56">
            <v>1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121</v>
          </cell>
          <cell r="D57">
            <v>101</v>
          </cell>
          <cell r="E57">
            <v>75</v>
          </cell>
          <cell r="F57">
            <v>3</v>
          </cell>
          <cell r="G57">
            <v>0.35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123</v>
          </cell>
          <cell r="D58">
            <v>326</v>
          </cell>
          <cell r="E58">
            <v>203</v>
          </cell>
          <cell r="F58">
            <v>139</v>
          </cell>
          <cell r="G58">
            <v>0.4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148</v>
          </cell>
          <cell r="D59">
            <v>549</v>
          </cell>
          <cell r="E59">
            <v>325</v>
          </cell>
          <cell r="F59">
            <v>286</v>
          </cell>
          <cell r="G59">
            <v>0.45</v>
          </cell>
        </row>
        <row r="60">
          <cell r="A60" t="str">
            <v xml:space="preserve"> 277  Колбаса Мясорубская ТМ Стародворье с сочной грудинкой , 0,35 кг срез  ПОКОМ</v>
          </cell>
          <cell r="B60" t="str">
            <v>шт</v>
          </cell>
          <cell r="C60">
            <v>-4</v>
          </cell>
          <cell r="E60">
            <v>2</v>
          </cell>
          <cell r="F60">
            <v>-6</v>
          </cell>
          <cell r="G60">
            <v>0.35</v>
          </cell>
        </row>
        <row r="61">
          <cell r="A61" t="str">
            <v xml:space="preserve"> 278  Сосиски Сочинки с сочным окороком, МГС 0.4кг,   ПОКОМ</v>
          </cell>
          <cell r="B61" t="str">
            <v>шт</v>
          </cell>
          <cell r="C61">
            <v>-32</v>
          </cell>
          <cell r="D61">
            <v>420</v>
          </cell>
          <cell r="E61">
            <v>71</v>
          </cell>
          <cell r="F61">
            <v>245</v>
          </cell>
          <cell r="G61">
            <v>0.4</v>
          </cell>
        </row>
        <row r="62">
          <cell r="A62" t="str">
            <v xml:space="preserve"> 279  Колбаса Докторский гарант, Вязанка вектор, 0,4 кг.  ПОКОМ</v>
          </cell>
          <cell r="B62" t="str">
            <v>шт</v>
          </cell>
          <cell r="C62">
            <v>220</v>
          </cell>
          <cell r="D62">
            <v>1059</v>
          </cell>
          <cell r="E62">
            <v>243</v>
          </cell>
          <cell r="F62">
            <v>421</v>
          </cell>
          <cell r="G62">
            <v>0.4</v>
          </cell>
        </row>
        <row r="63">
          <cell r="A63" t="str">
            <v xml:space="preserve"> 281  Сосиски Молочные для завтрака ТМ Особый рецепт, 0,4кг  ПОКОМ</v>
          </cell>
          <cell r="B63" t="str">
            <v>шт</v>
          </cell>
          <cell r="C63">
            <v>70</v>
          </cell>
          <cell r="D63">
            <v>5</v>
          </cell>
          <cell r="E63">
            <v>59</v>
          </cell>
          <cell r="F63">
            <v>-16</v>
          </cell>
          <cell r="G63">
            <v>0.4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25</v>
          </cell>
          <cell r="D64">
            <v>5</v>
          </cell>
          <cell r="F64">
            <v>30</v>
          </cell>
          <cell r="G64">
            <v>0.1</v>
          </cell>
        </row>
        <row r="65">
          <cell r="A65" t="str">
            <v xml:space="preserve"> 286  Колбаса Сервелат Левантский ТМ Особый Рецепт, 0,35 кг.  ПОКОМ</v>
          </cell>
          <cell r="B65" t="str">
            <v>шт</v>
          </cell>
          <cell r="C65">
            <v>5</v>
          </cell>
          <cell r="D65">
            <v>30</v>
          </cell>
          <cell r="E65">
            <v>-7</v>
          </cell>
          <cell r="F65">
            <v>5</v>
          </cell>
          <cell r="G65">
            <v>0.35</v>
          </cell>
        </row>
        <row r="66">
          <cell r="A66" t="str">
            <v xml:space="preserve"> 288  Колбаса Докторская оригинальная Особая ТМ Особый рецепт,  0,4кг, ПОКОМ</v>
          </cell>
          <cell r="B66" t="str">
            <v>шт</v>
          </cell>
          <cell r="C66">
            <v>-12</v>
          </cell>
          <cell r="D66">
            <v>66</v>
          </cell>
          <cell r="E66">
            <v>19</v>
          </cell>
          <cell r="F66">
            <v>20</v>
          </cell>
          <cell r="G66">
            <v>0.4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B67" t="str">
            <v>шт</v>
          </cell>
          <cell r="C67">
            <v>349</v>
          </cell>
          <cell r="D67">
            <v>11</v>
          </cell>
          <cell r="E67">
            <v>77</v>
          </cell>
          <cell r="F67">
            <v>30</v>
          </cell>
          <cell r="G67">
            <v>0.35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B68" t="str">
            <v>кг</v>
          </cell>
          <cell r="C68">
            <v>27.579000000000001</v>
          </cell>
          <cell r="D68">
            <v>18.931000000000001</v>
          </cell>
          <cell r="E68">
            <v>14.377000000000001</v>
          </cell>
          <cell r="G68">
            <v>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B69" t="str">
            <v>шт</v>
          </cell>
          <cell r="C69">
            <v>201</v>
          </cell>
          <cell r="D69">
            <v>307</v>
          </cell>
          <cell r="E69">
            <v>150</v>
          </cell>
          <cell r="F69">
            <v>317</v>
          </cell>
          <cell r="G69">
            <v>0.4</v>
          </cell>
        </row>
        <row r="70">
          <cell r="A70" t="str">
            <v xml:space="preserve"> 302  Сосиски Сочинки по-баварски,  0.4кг, ТМ Стародворье  ПОКОМ</v>
          </cell>
          <cell r="B70" t="str">
            <v>шт</v>
          </cell>
          <cell r="C70">
            <v>175</v>
          </cell>
          <cell r="D70">
            <v>409</v>
          </cell>
          <cell r="E70">
            <v>160</v>
          </cell>
          <cell r="F70">
            <v>385</v>
          </cell>
          <cell r="G70">
            <v>0.4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24.053999999999998</v>
          </cell>
          <cell r="D71">
            <v>373.3</v>
          </cell>
          <cell r="E71">
            <v>156.11799999999999</v>
          </cell>
          <cell r="F71">
            <v>225.096</v>
          </cell>
          <cell r="G71">
            <v>1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10.686999999999999</v>
          </cell>
          <cell r="D72">
            <v>57.05</v>
          </cell>
          <cell r="E72">
            <v>20.38</v>
          </cell>
          <cell r="F72">
            <v>39.237000000000002</v>
          </cell>
          <cell r="G72">
            <v>1</v>
          </cell>
        </row>
        <row r="73">
          <cell r="A73" t="str">
            <v xml:space="preserve"> 317 Колбаса Сервелат Рижский ТМ Зареченские, ВЕС  ПОКОМ</v>
          </cell>
          <cell r="B73" t="str">
            <v>кг</v>
          </cell>
          <cell r="D73">
            <v>48.932000000000002</v>
          </cell>
          <cell r="E73">
            <v>48.932000000000002</v>
          </cell>
          <cell r="G73">
            <v>1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7.282</v>
          </cell>
          <cell r="D74">
            <v>1.296</v>
          </cell>
          <cell r="E74">
            <v>0.19700000000000001</v>
          </cell>
          <cell r="F74">
            <v>4.702</v>
          </cell>
          <cell r="G74">
            <v>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570</v>
          </cell>
          <cell r="D75">
            <v>894</v>
          </cell>
          <cell r="E75">
            <v>609</v>
          </cell>
          <cell r="F75">
            <v>733</v>
          </cell>
          <cell r="G75">
            <v>0.45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555</v>
          </cell>
          <cell r="D76">
            <v>625</v>
          </cell>
          <cell r="E76">
            <v>476</v>
          </cell>
          <cell r="F76">
            <v>565</v>
          </cell>
          <cell r="G76">
            <v>0.45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162</v>
          </cell>
          <cell r="D77">
            <v>517</v>
          </cell>
          <cell r="E77">
            <v>259</v>
          </cell>
          <cell r="F77">
            <v>354</v>
          </cell>
          <cell r="G77">
            <v>0.45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30</v>
          </cell>
          <cell r="D78">
            <v>37</v>
          </cell>
          <cell r="E78">
            <v>30</v>
          </cell>
          <cell r="F78">
            <v>19</v>
          </cell>
          <cell r="G78">
            <v>0.4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56.08</v>
          </cell>
          <cell r="D79">
            <v>207.65</v>
          </cell>
          <cell r="E79">
            <v>36.68</v>
          </cell>
          <cell r="F79">
            <v>147.83000000000001</v>
          </cell>
          <cell r="G79">
            <v>1</v>
          </cell>
        </row>
        <row r="80">
          <cell r="A80" t="str">
            <v xml:space="preserve"> 339  Колбаса вареная Филейская ТМ Вязанка ТС Классическая, 0,40 кг.  ПОКОМ</v>
          </cell>
          <cell r="B80" t="str">
            <v>шт</v>
          </cell>
          <cell r="C80">
            <v>10</v>
          </cell>
          <cell r="E80">
            <v>1</v>
          </cell>
          <cell r="F80">
            <v>9</v>
          </cell>
          <cell r="G80">
            <v>0.4</v>
          </cell>
        </row>
        <row r="81">
          <cell r="A81" t="str">
            <v>БОНУС_Колбаса вареная Филейская ТМ Вязанка ТС Классическая ВЕС  ПОКОМ</v>
          </cell>
          <cell r="B81" t="str">
            <v>кг</v>
          </cell>
          <cell r="C81">
            <v>-36.86</v>
          </cell>
          <cell r="D81">
            <v>4.0999999999999996</v>
          </cell>
          <cell r="E81">
            <v>17.64</v>
          </cell>
          <cell r="F81">
            <v>-62.79</v>
          </cell>
          <cell r="G81">
            <v>0</v>
          </cell>
        </row>
        <row r="82">
          <cell r="A82" t="str">
            <v>БОНУС_Колбаса Докторская Особая ТМ Особый рецепт,  0,5кг, ПОКОМ</v>
          </cell>
          <cell r="B82" t="str">
            <v>шт</v>
          </cell>
          <cell r="D82">
            <v>2</v>
          </cell>
          <cell r="E82">
            <v>97</v>
          </cell>
          <cell r="F82">
            <v>-147</v>
          </cell>
          <cell r="G82">
            <v>0</v>
          </cell>
        </row>
        <row r="83">
          <cell r="A83" t="str">
            <v>БОНУС_Колбаса Мясорубская с рубленой грудинкой 0,35кг срез ТМ Стародворье  ПОКОМ</v>
          </cell>
          <cell r="B83" t="str">
            <v>шт</v>
          </cell>
          <cell r="C83">
            <v>-183</v>
          </cell>
          <cell r="D83">
            <v>3</v>
          </cell>
          <cell r="E83">
            <v>11</v>
          </cell>
          <cell r="F83">
            <v>-195</v>
          </cell>
          <cell r="G83">
            <v>0</v>
          </cell>
        </row>
        <row r="84">
          <cell r="A84" t="str">
            <v>БОНУС_Колбаса Мясорубская с рубленой грудинкой ВЕС ТМ Стародворье  ПОКОМ</v>
          </cell>
          <cell r="B84" t="str">
            <v>кг</v>
          </cell>
          <cell r="C84">
            <v>-13.695</v>
          </cell>
          <cell r="D84">
            <v>15.146000000000001</v>
          </cell>
          <cell r="E84">
            <v>1.4510000000000001</v>
          </cell>
          <cell r="G84">
            <v>0</v>
          </cell>
        </row>
        <row r="85">
          <cell r="A85" t="str">
            <v>БОНУС_Колбаса Сервелат Филедворский, фиброуз, в/у 0,35 кг срез,  ПОКОМ</v>
          </cell>
          <cell r="B85" t="str">
            <v>шт</v>
          </cell>
          <cell r="F85">
            <v>-1</v>
          </cell>
          <cell r="G85">
            <v>0</v>
          </cell>
        </row>
        <row r="86">
          <cell r="A86" t="str">
            <v>БОНУС_Сосиски Баварские,  0.42кг,ПОКОМ</v>
          </cell>
          <cell r="B86" t="str">
            <v>шт</v>
          </cell>
          <cell r="C86">
            <v>-533.33299999999997</v>
          </cell>
          <cell r="D86">
            <v>584.33299999999997</v>
          </cell>
          <cell r="E86">
            <v>44</v>
          </cell>
          <cell r="G86">
            <v>0</v>
          </cell>
        </row>
        <row r="87">
          <cell r="A87" t="str">
            <v>БОНУС_Сосиски Сочинки с сочной грудинкой, МГС 0.4кг,   ПОКОМ</v>
          </cell>
          <cell r="B87" t="str">
            <v>шт</v>
          </cell>
          <cell r="D87">
            <v>1</v>
          </cell>
          <cell r="E87">
            <v>12</v>
          </cell>
          <cell r="F87">
            <v>-23</v>
          </cell>
          <cell r="G8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120"/>
  <sheetViews>
    <sheetView tabSelected="1" zoomScale="115" zoomScaleNormal="115" workbookViewId="0">
      <pane ySplit="5" topLeftCell="A6" activePane="bottomLeft" state="frozen"/>
      <selection pane="bottomLeft" activeCell="T9" sqref="T9"/>
    </sheetView>
  </sheetViews>
  <sheetFormatPr defaultColWidth="10.5" defaultRowHeight="11.25" outlineLevelRow="1" x14ac:dyDescent="0.2"/>
  <cols>
    <col min="1" max="1" width="82" style="1" customWidth="1"/>
    <col min="2" max="2" width="4.5" style="1" customWidth="1"/>
    <col min="3" max="6" width="7.5" style="1" customWidth="1"/>
    <col min="7" max="7" width="5.1640625" style="16" customWidth="1"/>
    <col min="8" max="8" width="2" style="2" customWidth="1"/>
    <col min="9" max="9" width="2.1640625" style="2" customWidth="1"/>
    <col min="10" max="11" width="5.5" style="2" customWidth="1"/>
    <col min="12" max="12" width="6.33203125" style="2" customWidth="1"/>
    <col min="13" max="13" width="10.5" style="2"/>
    <col min="14" max="14" width="2" style="2" customWidth="1"/>
    <col min="15" max="16" width="6.1640625" style="2" customWidth="1"/>
    <col min="17" max="19" width="3" style="2" customWidth="1"/>
    <col min="20" max="20" width="10.5" style="2"/>
    <col min="21" max="22" width="6.83203125" style="2" customWidth="1"/>
    <col min="23" max="16384" width="10.5" style="2"/>
  </cols>
  <sheetData>
    <row r="1" spans="1:22" ht="12.75" outlineLevel="1" x14ac:dyDescent="0.2">
      <c r="A1" s="3" t="s">
        <v>0</v>
      </c>
      <c r="B1" s="3"/>
      <c r="C1" s="3"/>
    </row>
    <row r="2" spans="1:22" ht="12.75" outlineLevel="1" x14ac:dyDescent="0.2">
      <c r="B2" s="3"/>
      <c r="C2" s="3"/>
    </row>
    <row r="3" spans="1:22" ht="12.75" x14ac:dyDescent="0.2">
      <c r="A3" s="4" t="s">
        <v>1</v>
      </c>
      <c r="B3" s="4"/>
      <c r="C3" s="4" t="s">
        <v>2</v>
      </c>
      <c r="D3" s="4"/>
      <c r="E3" s="4"/>
      <c r="F3" s="4"/>
      <c r="G3" s="12" t="s">
        <v>126</v>
      </c>
      <c r="H3" s="13" t="s">
        <v>127</v>
      </c>
      <c r="I3" s="13" t="s">
        <v>128</v>
      </c>
      <c r="J3" s="13" t="s">
        <v>129</v>
      </c>
      <c r="K3" s="13" t="s">
        <v>129</v>
      </c>
      <c r="L3" s="13" t="s">
        <v>130</v>
      </c>
      <c r="M3" s="13" t="s">
        <v>129</v>
      </c>
      <c r="N3" s="13" t="s">
        <v>129</v>
      </c>
      <c r="O3" s="13" t="s">
        <v>131</v>
      </c>
      <c r="P3" s="13" t="s">
        <v>132</v>
      </c>
      <c r="Q3" s="14" t="s">
        <v>130</v>
      </c>
      <c r="R3" s="14" t="s">
        <v>130</v>
      </c>
      <c r="S3" s="14" t="s">
        <v>130</v>
      </c>
      <c r="T3" s="13" t="s">
        <v>133</v>
      </c>
      <c r="U3" s="13" t="s">
        <v>134</v>
      </c>
      <c r="V3" s="13" t="s">
        <v>134</v>
      </c>
    </row>
    <row r="4" spans="1:22" ht="12.7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3.5" x14ac:dyDescent="0.2">
      <c r="A5" s="5"/>
      <c r="B5" s="5"/>
      <c r="C5" s="6"/>
      <c r="D5" s="7"/>
      <c r="E5" s="15">
        <f t="shared" ref="E5:F5" si="0">SUM(E6:E79)</f>
        <v>4431.3339999999989</v>
      </c>
      <c r="F5" s="15">
        <f t="shared" si="0"/>
        <v>8656.2179999999971</v>
      </c>
      <c r="G5" s="12"/>
      <c r="H5" s="15">
        <f t="shared" ref="H5:N5" si="1">SUM(H6:H79)</f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886.2668000000001</v>
      </c>
      <c r="M5" s="15">
        <f t="shared" si="1"/>
        <v>0</v>
      </c>
      <c r="N5" s="15">
        <f t="shared" si="1"/>
        <v>0</v>
      </c>
      <c r="O5" s="13"/>
      <c r="P5" s="13"/>
      <c r="Q5" s="15">
        <f>SUM(Q6:Q79)</f>
        <v>0</v>
      </c>
      <c r="R5" s="15">
        <f>SUM(R6:R79)</f>
        <v>0</v>
      </c>
      <c r="S5" s="15">
        <f>SUM(S6:S79)</f>
        <v>0</v>
      </c>
      <c r="T5" s="13"/>
      <c r="U5" s="15">
        <f>SUM(U6:U79)</f>
        <v>0</v>
      </c>
      <c r="V5" s="15">
        <f>SUM(V6:V79)</f>
        <v>0</v>
      </c>
    </row>
    <row r="6" spans="1:22" outlineLevel="1" x14ac:dyDescent="0.2">
      <c r="A6" s="8" t="s">
        <v>9</v>
      </c>
      <c r="B6" s="8" t="s">
        <v>10</v>
      </c>
      <c r="C6" s="9">
        <v>147.27500000000001</v>
      </c>
      <c r="D6" s="9">
        <v>56.505000000000003</v>
      </c>
      <c r="E6" s="9">
        <v>2.66</v>
      </c>
      <c r="F6" s="9">
        <v>178.535</v>
      </c>
      <c r="G6" s="16">
        <v>1</v>
      </c>
      <c r="L6" s="2">
        <f>E6/5</f>
        <v>0.53200000000000003</v>
      </c>
      <c r="M6" s="17"/>
      <c r="N6" s="17"/>
      <c r="P6" s="2">
        <f>F6/L6</f>
        <v>335.59210526315786</v>
      </c>
    </row>
    <row r="7" spans="1:22" outlineLevel="1" x14ac:dyDescent="0.2">
      <c r="A7" s="8" t="s">
        <v>11</v>
      </c>
      <c r="B7" s="8" t="s">
        <v>10</v>
      </c>
      <c r="C7" s="9">
        <v>207.94200000000001</v>
      </c>
      <c r="D7" s="9">
        <v>14.693</v>
      </c>
      <c r="E7" s="9">
        <v>26.731999999999999</v>
      </c>
      <c r="F7" s="9">
        <v>166.4</v>
      </c>
      <c r="G7" s="16">
        <v>1</v>
      </c>
      <c r="L7" s="2">
        <f t="shared" ref="L7:L70" si="2">E7/5</f>
        <v>5.3464</v>
      </c>
      <c r="M7" s="17"/>
      <c r="N7" s="17"/>
      <c r="P7" s="2">
        <f t="shared" ref="P7:P70" si="3">F7/L7</f>
        <v>31.12374682029029</v>
      </c>
    </row>
    <row r="8" spans="1:22" outlineLevel="1" x14ac:dyDescent="0.2">
      <c r="A8" s="8" t="s">
        <v>12</v>
      </c>
      <c r="B8" s="8" t="s">
        <v>10</v>
      </c>
      <c r="C8" s="9">
        <v>34.433</v>
      </c>
      <c r="D8" s="9">
        <v>12.866</v>
      </c>
      <c r="E8" s="9">
        <v>2.15</v>
      </c>
      <c r="F8" s="9">
        <v>30.85</v>
      </c>
      <c r="G8" s="16">
        <v>1</v>
      </c>
      <c r="L8" s="2">
        <f t="shared" si="2"/>
        <v>0.43</v>
      </c>
      <c r="M8" s="17"/>
      <c r="N8" s="17"/>
      <c r="P8" s="2">
        <f t="shared" si="3"/>
        <v>71.744186046511629</v>
      </c>
    </row>
    <row r="9" spans="1:22" outlineLevel="1" x14ac:dyDescent="0.2">
      <c r="A9" s="8" t="s">
        <v>13</v>
      </c>
      <c r="B9" s="8" t="s">
        <v>10</v>
      </c>
      <c r="C9" s="9">
        <v>293.56400000000002</v>
      </c>
      <c r="D9" s="9">
        <v>95.203999999999994</v>
      </c>
      <c r="E9" s="9">
        <v>47.680999999999997</v>
      </c>
      <c r="F9" s="9">
        <v>162.22999999999999</v>
      </c>
      <c r="G9" s="16">
        <v>1</v>
      </c>
      <c r="L9" s="2">
        <f t="shared" si="2"/>
        <v>9.5361999999999991</v>
      </c>
      <c r="M9" s="17"/>
      <c r="N9" s="17"/>
      <c r="P9" s="2">
        <f t="shared" si="3"/>
        <v>17.012017365407605</v>
      </c>
    </row>
    <row r="10" spans="1:22" outlineLevel="1" x14ac:dyDescent="0.2">
      <c r="A10" s="8" t="s">
        <v>14</v>
      </c>
      <c r="B10" s="8" t="s">
        <v>10</v>
      </c>
      <c r="C10" s="9">
        <v>36.332999999999998</v>
      </c>
      <c r="D10" s="9"/>
      <c r="E10" s="9"/>
      <c r="F10" s="9">
        <v>36.332999999999998</v>
      </c>
      <c r="G10" s="16">
        <v>1</v>
      </c>
      <c r="L10" s="2">
        <f t="shared" si="2"/>
        <v>0</v>
      </c>
      <c r="M10" s="17"/>
      <c r="N10" s="17"/>
      <c r="P10" s="2" t="e">
        <f t="shared" si="3"/>
        <v>#DIV/0!</v>
      </c>
    </row>
    <row r="11" spans="1:22" outlineLevel="1" x14ac:dyDescent="0.2">
      <c r="A11" s="8" t="s">
        <v>15</v>
      </c>
      <c r="B11" s="8" t="s">
        <v>10</v>
      </c>
      <c r="C11" s="9">
        <v>16.399000000000001</v>
      </c>
      <c r="D11" s="9">
        <v>108.91800000000001</v>
      </c>
      <c r="E11" s="9">
        <v>31.209</v>
      </c>
      <c r="F11" s="9">
        <v>94.108000000000004</v>
      </c>
      <c r="G11" s="16">
        <v>1</v>
      </c>
      <c r="L11" s="2">
        <f t="shared" si="2"/>
        <v>6.2417999999999996</v>
      </c>
      <c r="M11" s="17"/>
      <c r="N11" s="17"/>
      <c r="P11" s="2">
        <f t="shared" si="3"/>
        <v>15.077061104168671</v>
      </c>
    </row>
    <row r="12" spans="1:22" outlineLevel="1" x14ac:dyDescent="0.2">
      <c r="A12" s="8" t="s">
        <v>16</v>
      </c>
      <c r="B12" s="8" t="s">
        <v>10</v>
      </c>
      <c r="C12" s="9">
        <v>82.650999999999996</v>
      </c>
      <c r="D12" s="9">
        <v>16.239999999999998</v>
      </c>
      <c r="E12" s="9">
        <v>36.481000000000002</v>
      </c>
      <c r="F12" s="9">
        <v>37.97</v>
      </c>
      <c r="G12" s="16">
        <v>1</v>
      </c>
      <c r="L12" s="2">
        <f t="shared" si="2"/>
        <v>7.2962000000000007</v>
      </c>
      <c r="M12" s="17"/>
      <c r="N12" s="17"/>
      <c r="P12" s="2">
        <f t="shared" si="3"/>
        <v>5.204078835558235</v>
      </c>
    </row>
    <row r="13" spans="1:22" outlineLevel="1" x14ac:dyDescent="0.2">
      <c r="A13" s="8" t="s">
        <v>17</v>
      </c>
      <c r="B13" s="8" t="s">
        <v>10</v>
      </c>
      <c r="C13" s="9">
        <v>335.63799999999998</v>
      </c>
      <c r="D13" s="9">
        <v>139.51599999999999</v>
      </c>
      <c r="E13" s="9">
        <v>8.3580000000000005</v>
      </c>
      <c r="F13" s="9">
        <v>178.577</v>
      </c>
      <c r="G13" s="16">
        <v>1</v>
      </c>
      <c r="L13" s="2">
        <f t="shared" si="2"/>
        <v>1.6716000000000002</v>
      </c>
      <c r="M13" s="17"/>
      <c r="N13" s="17"/>
      <c r="P13" s="2">
        <f t="shared" si="3"/>
        <v>106.82998324958123</v>
      </c>
    </row>
    <row r="14" spans="1:22" outlineLevel="1" x14ac:dyDescent="0.2">
      <c r="A14" s="8" t="s">
        <v>18</v>
      </c>
      <c r="B14" s="8" t="s">
        <v>19</v>
      </c>
      <c r="C14" s="9">
        <v>66</v>
      </c>
      <c r="D14" s="9">
        <v>11</v>
      </c>
      <c r="E14" s="9">
        <v>10</v>
      </c>
      <c r="F14" s="9">
        <v>55</v>
      </c>
      <c r="G14" s="16">
        <v>0.5</v>
      </c>
      <c r="L14" s="2">
        <f t="shared" si="2"/>
        <v>2</v>
      </c>
      <c r="M14" s="17"/>
      <c r="N14" s="17"/>
      <c r="P14" s="2">
        <f t="shared" si="3"/>
        <v>27.5</v>
      </c>
    </row>
    <row r="15" spans="1:22" outlineLevel="1" x14ac:dyDescent="0.2">
      <c r="A15" s="8" t="s">
        <v>20</v>
      </c>
      <c r="B15" s="8" t="s">
        <v>19</v>
      </c>
      <c r="C15" s="9">
        <v>89</v>
      </c>
      <c r="D15" s="9"/>
      <c r="E15" s="9">
        <v>1</v>
      </c>
      <c r="F15" s="9">
        <v>88</v>
      </c>
      <c r="G15" s="16">
        <f>VLOOKUP(A15,[1]TDSheet!$A:$G,7,0)</f>
        <v>0.5</v>
      </c>
      <c r="L15" s="2">
        <f t="shared" si="2"/>
        <v>0.2</v>
      </c>
      <c r="M15" s="17"/>
      <c r="N15" s="17"/>
      <c r="P15" s="2">
        <f t="shared" si="3"/>
        <v>440</v>
      </c>
    </row>
    <row r="16" spans="1:22" outlineLevel="1" x14ac:dyDescent="0.2">
      <c r="A16" s="8" t="s">
        <v>21</v>
      </c>
      <c r="B16" s="8" t="s">
        <v>19</v>
      </c>
      <c r="C16" s="9">
        <v>210</v>
      </c>
      <c r="D16" s="9">
        <v>60</v>
      </c>
      <c r="E16" s="9">
        <v>13</v>
      </c>
      <c r="F16" s="9">
        <v>191</v>
      </c>
      <c r="G16" s="16">
        <f>VLOOKUP(A16,[1]TDSheet!$A:$G,7,0)</f>
        <v>0.4</v>
      </c>
      <c r="L16" s="2">
        <f t="shared" si="2"/>
        <v>2.6</v>
      </c>
      <c r="M16" s="17"/>
      <c r="N16" s="17"/>
      <c r="P16" s="2">
        <f t="shared" si="3"/>
        <v>73.461538461538453</v>
      </c>
    </row>
    <row r="17" spans="1:16" outlineLevel="1" x14ac:dyDescent="0.2">
      <c r="A17" s="8" t="s">
        <v>22</v>
      </c>
      <c r="B17" s="8" t="s">
        <v>19</v>
      </c>
      <c r="C17" s="9">
        <v>57</v>
      </c>
      <c r="D17" s="9">
        <v>50</v>
      </c>
      <c r="E17" s="9">
        <v>19</v>
      </c>
      <c r="F17" s="9">
        <v>39</v>
      </c>
      <c r="G17" s="16">
        <v>0.5</v>
      </c>
      <c r="L17" s="2">
        <f t="shared" si="2"/>
        <v>3.8</v>
      </c>
      <c r="M17" s="17"/>
      <c r="N17" s="17"/>
      <c r="P17" s="2">
        <f t="shared" si="3"/>
        <v>10.263157894736842</v>
      </c>
    </row>
    <row r="18" spans="1:16" outlineLevel="1" x14ac:dyDescent="0.2">
      <c r="A18" s="8" t="s">
        <v>23</v>
      </c>
      <c r="B18" s="8" t="s">
        <v>19</v>
      </c>
      <c r="C18" s="9">
        <v>152</v>
      </c>
      <c r="D18" s="9"/>
      <c r="E18" s="9">
        <v>2</v>
      </c>
      <c r="F18" s="9">
        <v>52</v>
      </c>
      <c r="G18" s="16">
        <f>VLOOKUP(A18,[1]TDSheet!$A:$G,7,0)</f>
        <v>0.5</v>
      </c>
      <c r="L18" s="2">
        <f t="shared" si="2"/>
        <v>0.4</v>
      </c>
      <c r="M18" s="17"/>
      <c r="N18" s="17"/>
      <c r="P18" s="2">
        <f t="shared" si="3"/>
        <v>130</v>
      </c>
    </row>
    <row r="19" spans="1:16" outlineLevel="1" x14ac:dyDescent="0.2">
      <c r="A19" s="8" t="s">
        <v>24</v>
      </c>
      <c r="B19" s="8" t="s">
        <v>19</v>
      </c>
      <c r="C19" s="9">
        <v>25</v>
      </c>
      <c r="D19" s="9">
        <v>1</v>
      </c>
      <c r="E19" s="9">
        <v>6</v>
      </c>
      <c r="F19" s="9">
        <v>20</v>
      </c>
      <c r="G19" s="16">
        <f>VLOOKUP(A19,[1]TDSheet!$A:$G,7,0)</f>
        <v>0.45</v>
      </c>
      <c r="L19" s="2">
        <f t="shared" si="2"/>
        <v>1.2</v>
      </c>
      <c r="M19" s="17"/>
      <c r="N19" s="17"/>
      <c r="P19" s="2">
        <f t="shared" si="3"/>
        <v>16.666666666666668</v>
      </c>
    </row>
    <row r="20" spans="1:16" outlineLevel="1" x14ac:dyDescent="0.2">
      <c r="A20" s="8" t="s">
        <v>25</v>
      </c>
      <c r="B20" s="8" t="s">
        <v>19</v>
      </c>
      <c r="C20" s="9">
        <v>8</v>
      </c>
      <c r="D20" s="9">
        <v>16</v>
      </c>
      <c r="E20" s="9">
        <v>12</v>
      </c>
      <c r="F20" s="9">
        <v>12</v>
      </c>
      <c r="G20" s="16">
        <v>0.33</v>
      </c>
      <c r="L20" s="2">
        <f t="shared" si="2"/>
        <v>2.4</v>
      </c>
      <c r="M20" s="17"/>
      <c r="N20" s="17"/>
      <c r="P20" s="2">
        <f t="shared" si="3"/>
        <v>5</v>
      </c>
    </row>
    <row r="21" spans="1:16" outlineLevel="1" x14ac:dyDescent="0.2">
      <c r="A21" s="8" t="s">
        <v>26</v>
      </c>
      <c r="B21" s="8" t="s">
        <v>19</v>
      </c>
      <c r="C21" s="9">
        <v>17</v>
      </c>
      <c r="D21" s="9"/>
      <c r="E21" s="9"/>
      <c r="F21" s="9">
        <v>17</v>
      </c>
      <c r="G21" s="16">
        <f>VLOOKUP(A21,[1]TDSheet!$A:$G,7,0)</f>
        <v>0.45</v>
      </c>
      <c r="L21" s="2">
        <f t="shared" si="2"/>
        <v>0</v>
      </c>
      <c r="M21" s="17"/>
      <c r="N21" s="17"/>
      <c r="P21" s="2" t="e">
        <f t="shared" si="3"/>
        <v>#DIV/0!</v>
      </c>
    </row>
    <row r="22" spans="1:16" outlineLevel="1" x14ac:dyDescent="0.2">
      <c r="A22" s="8" t="s">
        <v>27</v>
      </c>
      <c r="B22" s="8" t="s">
        <v>19</v>
      </c>
      <c r="C22" s="9">
        <v>48</v>
      </c>
      <c r="D22" s="9">
        <v>38</v>
      </c>
      <c r="E22" s="9">
        <v>4</v>
      </c>
      <c r="F22" s="9">
        <v>51</v>
      </c>
      <c r="G22" s="16">
        <f>VLOOKUP(A22,[1]TDSheet!$A:$G,7,0)</f>
        <v>0.5</v>
      </c>
      <c r="L22" s="2">
        <f t="shared" si="2"/>
        <v>0.8</v>
      </c>
      <c r="M22" s="17"/>
      <c r="N22" s="17"/>
      <c r="P22" s="2">
        <f t="shared" si="3"/>
        <v>63.75</v>
      </c>
    </row>
    <row r="23" spans="1:16" outlineLevel="1" x14ac:dyDescent="0.2">
      <c r="A23" s="8" t="s">
        <v>28</v>
      </c>
      <c r="B23" s="8" t="s">
        <v>19</v>
      </c>
      <c r="C23" s="9">
        <v>12</v>
      </c>
      <c r="D23" s="9">
        <v>20</v>
      </c>
      <c r="E23" s="9"/>
      <c r="F23" s="9">
        <v>20</v>
      </c>
      <c r="G23" s="16">
        <f>VLOOKUP(A23,[1]TDSheet!$A:$G,7,0)</f>
        <v>0.4</v>
      </c>
      <c r="L23" s="2">
        <f t="shared" si="2"/>
        <v>0</v>
      </c>
      <c r="M23" s="17"/>
      <c r="N23" s="17"/>
      <c r="P23" s="2" t="e">
        <f t="shared" si="3"/>
        <v>#DIV/0!</v>
      </c>
    </row>
    <row r="24" spans="1:16" outlineLevel="1" x14ac:dyDescent="0.2">
      <c r="A24" s="8" t="s">
        <v>29</v>
      </c>
      <c r="B24" s="8" t="s">
        <v>19</v>
      </c>
      <c r="C24" s="9">
        <v>3</v>
      </c>
      <c r="D24" s="9">
        <v>23</v>
      </c>
      <c r="E24" s="9"/>
      <c r="F24" s="9">
        <v>18</v>
      </c>
      <c r="G24" s="16">
        <f>VLOOKUP(A24,[1]TDSheet!$A:$G,7,0)</f>
        <v>0.17</v>
      </c>
      <c r="L24" s="2">
        <f t="shared" si="2"/>
        <v>0</v>
      </c>
      <c r="M24" s="17"/>
      <c r="N24" s="17"/>
      <c r="P24" s="2" t="e">
        <f t="shared" si="3"/>
        <v>#DIV/0!</v>
      </c>
    </row>
    <row r="25" spans="1:16" outlineLevel="1" x14ac:dyDescent="0.2">
      <c r="A25" s="8" t="s">
        <v>30</v>
      </c>
      <c r="B25" s="8" t="s">
        <v>19</v>
      </c>
      <c r="C25" s="9">
        <v>39</v>
      </c>
      <c r="D25" s="9"/>
      <c r="E25" s="9"/>
      <c r="F25" s="9">
        <v>39</v>
      </c>
      <c r="G25" s="16">
        <f>VLOOKUP(A25,[1]TDSheet!$A:$G,7,0)</f>
        <v>0.4</v>
      </c>
      <c r="L25" s="2">
        <f t="shared" si="2"/>
        <v>0</v>
      </c>
      <c r="M25" s="17"/>
      <c r="N25" s="17"/>
      <c r="P25" s="2" t="e">
        <f t="shared" si="3"/>
        <v>#DIV/0!</v>
      </c>
    </row>
    <row r="26" spans="1:16" outlineLevel="1" x14ac:dyDescent="0.2">
      <c r="A26" s="8" t="s">
        <v>31</v>
      </c>
      <c r="B26" s="8" t="s">
        <v>19</v>
      </c>
      <c r="C26" s="10"/>
      <c r="D26" s="9">
        <v>110</v>
      </c>
      <c r="E26" s="9">
        <v>20</v>
      </c>
      <c r="F26" s="9">
        <v>40</v>
      </c>
      <c r="G26" s="16">
        <f>VLOOKUP(A26,[1]TDSheet!$A:$G,7,0)</f>
        <v>0.5</v>
      </c>
      <c r="L26" s="2">
        <f t="shared" si="2"/>
        <v>4</v>
      </c>
      <c r="M26" s="17"/>
      <c r="N26" s="17"/>
      <c r="P26" s="2">
        <f t="shared" si="3"/>
        <v>10</v>
      </c>
    </row>
    <row r="27" spans="1:16" outlineLevel="1" x14ac:dyDescent="0.2">
      <c r="A27" s="8" t="s">
        <v>32</v>
      </c>
      <c r="B27" s="8" t="s">
        <v>19</v>
      </c>
      <c r="C27" s="9">
        <v>75</v>
      </c>
      <c r="D27" s="9">
        <v>5</v>
      </c>
      <c r="E27" s="9">
        <v>12</v>
      </c>
      <c r="F27" s="9">
        <v>63</v>
      </c>
      <c r="G27" s="16">
        <v>0.5</v>
      </c>
      <c r="L27" s="2">
        <f t="shared" si="2"/>
        <v>2.4</v>
      </c>
      <c r="M27" s="17"/>
      <c r="N27" s="17"/>
      <c r="P27" s="2">
        <f t="shared" si="3"/>
        <v>26.25</v>
      </c>
    </row>
    <row r="28" spans="1:16" outlineLevel="1" x14ac:dyDescent="0.2">
      <c r="A28" s="8" t="s">
        <v>33</v>
      </c>
      <c r="B28" s="8" t="s">
        <v>19</v>
      </c>
      <c r="C28" s="9">
        <v>177</v>
      </c>
      <c r="D28" s="9"/>
      <c r="E28" s="9">
        <v>77</v>
      </c>
      <c r="F28" s="9">
        <v>100</v>
      </c>
      <c r="G28" s="16">
        <f>VLOOKUP(A28,[1]TDSheet!$A:$G,7,0)</f>
        <v>0.5</v>
      </c>
      <c r="L28" s="2">
        <f t="shared" si="2"/>
        <v>15.4</v>
      </c>
      <c r="M28" s="17"/>
      <c r="N28" s="17"/>
      <c r="P28" s="2">
        <f t="shared" si="3"/>
        <v>6.4935064935064934</v>
      </c>
    </row>
    <row r="29" spans="1:16" outlineLevel="1" x14ac:dyDescent="0.2">
      <c r="A29" s="8" t="s">
        <v>34</v>
      </c>
      <c r="B29" s="8" t="s">
        <v>19</v>
      </c>
      <c r="C29" s="9">
        <v>9</v>
      </c>
      <c r="D29" s="9">
        <v>80</v>
      </c>
      <c r="E29" s="9"/>
      <c r="F29" s="9">
        <v>89</v>
      </c>
      <c r="G29" s="16">
        <f>VLOOKUP(A29,[1]TDSheet!$A:$G,7,0)</f>
        <v>0.5</v>
      </c>
      <c r="L29" s="2">
        <f t="shared" si="2"/>
        <v>0</v>
      </c>
      <c r="M29" s="17"/>
      <c r="N29" s="17"/>
      <c r="P29" s="2" t="e">
        <f t="shared" si="3"/>
        <v>#DIV/0!</v>
      </c>
    </row>
    <row r="30" spans="1:16" outlineLevel="1" x14ac:dyDescent="0.2">
      <c r="A30" s="8" t="s">
        <v>35</v>
      </c>
      <c r="B30" s="8" t="s">
        <v>19</v>
      </c>
      <c r="C30" s="9">
        <v>84</v>
      </c>
      <c r="D30" s="9">
        <v>77</v>
      </c>
      <c r="E30" s="9">
        <v>33</v>
      </c>
      <c r="F30" s="9">
        <v>35</v>
      </c>
      <c r="G30" s="16">
        <f>VLOOKUP(A30,[1]TDSheet!$A:$G,7,0)</f>
        <v>0.35</v>
      </c>
      <c r="L30" s="2">
        <f t="shared" si="2"/>
        <v>6.6</v>
      </c>
      <c r="M30" s="17"/>
      <c r="N30" s="17"/>
      <c r="P30" s="2">
        <f t="shared" si="3"/>
        <v>5.3030303030303036</v>
      </c>
    </row>
    <row r="31" spans="1:16" outlineLevel="1" x14ac:dyDescent="0.2">
      <c r="A31" s="8" t="s">
        <v>36</v>
      </c>
      <c r="B31" s="8" t="s">
        <v>19</v>
      </c>
      <c r="C31" s="9">
        <v>165</v>
      </c>
      <c r="D31" s="9">
        <v>30</v>
      </c>
      <c r="E31" s="9">
        <v>25</v>
      </c>
      <c r="F31" s="9">
        <v>135</v>
      </c>
      <c r="G31" s="16">
        <f>VLOOKUP(A31,[1]TDSheet!$A:$G,7,0)</f>
        <v>0.17</v>
      </c>
      <c r="L31" s="2">
        <f t="shared" si="2"/>
        <v>5</v>
      </c>
      <c r="M31" s="17"/>
      <c r="N31" s="17"/>
      <c r="P31" s="2">
        <f t="shared" si="3"/>
        <v>27</v>
      </c>
    </row>
    <row r="32" spans="1:16" outlineLevel="1" x14ac:dyDescent="0.2">
      <c r="A32" s="8" t="s">
        <v>37</v>
      </c>
      <c r="B32" s="8" t="s">
        <v>19</v>
      </c>
      <c r="C32" s="9">
        <v>42</v>
      </c>
      <c r="D32" s="9">
        <v>27</v>
      </c>
      <c r="E32" s="9">
        <v>13</v>
      </c>
      <c r="F32" s="9">
        <v>49</v>
      </c>
      <c r="G32" s="16">
        <f>VLOOKUP(A32,[1]TDSheet!$A:$G,7,0)</f>
        <v>0.28000000000000003</v>
      </c>
      <c r="L32" s="2">
        <f t="shared" si="2"/>
        <v>2.6</v>
      </c>
      <c r="M32" s="17"/>
      <c r="N32" s="17"/>
      <c r="P32" s="2">
        <f t="shared" si="3"/>
        <v>18.846153846153847</v>
      </c>
    </row>
    <row r="33" spans="1:16" outlineLevel="1" x14ac:dyDescent="0.2">
      <c r="A33" s="8" t="s">
        <v>38</v>
      </c>
      <c r="B33" s="8" t="s">
        <v>19</v>
      </c>
      <c r="C33" s="9">
        <v>23</v>
      </c>
      <c r="D33" s="9">
        <v>102</v>
      </c>
      <c r="E33" s="9">
        <v>34</v>
      </c>
      <c r="F33" s="9">
        <v>45</v>
      </c>
      <c r="G33" s="16">
        <f>VLOOKUP(A33,[1]TDSheet!$A:$G,7,0)</f>
        <v>0.42</v>
      </c>
      <c r="L33" s="2">
        <f t="shared" si="2"/>
        <v>6.8</v>
      </c>
      <c r="M33" s="17"/>
      <c r="N33" s="17"/>
      <c r="P33" s="2">
        <f t="shared" si="3"/>
        <v>6.6176470588235299</v>
      </c>
    </row>
    <row r="34" spans="1:16" outlineLevel="1" x14ac:dyDescent="0.2">
      <c r="A34" s="8" t="s">
        <v>39</v>
      </c>
      <c r="B34" s="8" t="s">
        <v>19</v>
      </c>
      <c r="C34" s="9">
        <v>122</v>
      </c>
      <c r="D34" s="9">
        <v>66</v>
      </c>
      <c r="E34" s="9">
        <v>35</v>
      </c>
      <c r="F34" s="9">
        <v>45</v>
      </c>
      <c r="G34" s="16">
        <f>VLOOKUP(A34,[1]TDSheet!$A:$G,7,0)</f>
        <v>0.42</v>
      </c>
      <c r="L34" s="2">
        <f t="shared" si="2"/>
        <v>7</v>
      </c>
      <c r="M34" s="17"/>
      <c r="N34" s="17"/>
      <c r="P34" s="2">
        <f t="shared" si="3"/>
        <v>6.4285714285714288</v>
      </c>
    </row>
    <row r="35" spans="1:16" outlineLevel="1" x14ac:dyDescent="0.2">
      <c r="A35" s="8" t="s">
        <v>40</v>
      </c>
      <c r="B35" s="8" t="s">
        <v>19</v>
      </c>
      <c r="C35" s="9">
        <v>130</v>
      </c>
      <c r="D35" s="9">
        <v>174</v>
      </c>
      <c r="E35" s="9">
        <v>34</v>
      </c>
      <c r="F35" s="9">
        <v>207</v>
      </c>
      <c r="G35" s="16">
        <f>VLOOKUP(A35,[1]TDSheet!$A:$G,7,0)</f>
        <v>0.6</v>
      </c>
      <c r="L35" s="2">
        <f t="shared" si="2"/>
        <v>6.8</v>
      </c>
      <c r="M35" s="17"/>
      <c r="N35" s="17"/>
      <c r="P35" s="2">
        <f t="shared" si="3"/>
        <v>30.441176470588236</v>
      </c>
    </row>
    <row r="36" spans="1:16" outlineLevel="1" x14ac:dyDescent="0.2">
      <c r="A36" s="8" t="s">
        <v>41</v>
      </c>
      <c r="B36" s="8" t="s">
        <v>19</v>
      </c>
      <c r="C36" s="10"/>
      <c r="D36" s="9">
        <v>42</v>
      </c>
      <c r="E36" s="9"/>
      <c r="F36" s="9">
        <v>24</v>
      </c>
      <c r="G36" s="16">
        <v>0.42</v>
      </c>
      <c r="L36" s="2">
        <f t="shared" si="2"/>
        <v>0</v>
      </c>
      <c r="M36" s="17"/>
      <c r="N36" s="17"/>
      <c r="P36" s="2" t="e">
        <f t="shared" si="3"/>
        <v>#DIV/0!</v>
      </c>
    </row>
    <row r="37" spans="1:16" outlineLevel="1" x14ac:dyDescent="0.2">
      <c r="A37" s="8" t="s">
        <v>42</v>
      </c>
      <c r="B37" s="8" t="s">
        <v>19</v>
      </c>
      <c r="C37" s="9">
        <v>34</v>
      </c>
      <c r="D37" s="9">
        <v>8</v>
      </c>
      <c r="E37" s="9">
        <v>4</v>
      </c>
      <c r="F37" s="9">
        <v>35</v>
      </c>
      <c r="G37" s="16">
        <v>0.45</v>
      </c>
      <c r="L37" s="2">
        <f t="shared" si="2"/>
        <v>0.8</v>
      </c>
      <c r="M37" s="17"/>
      <c r="N37" s="17"/>
      <c r="P37" s="2">
        <f t="shared" si="3"/>
        <v>43.75</v>
      </c>
    </row>
    <row r="38" spans="1:16" outlineLevel="1" x14ac:dyDescent="0.2">
      <c r="A38" s="8" t="s">
        <v>43</v>
      </c>
      <c r="B38" s="8" t="s">
        <v>19</v>
      </c>
      <c r="C38" s="9">
        <v>16</v>
      </c>
      <c r="D38" s="9">
        <v>16</v>
      </c>
      <c r="E38" s="9"/>
      <c r="F38" s="9">
        <v>24</v>
      </c>
      <c r="G38" s="16">
        <v>0.55000000000000004</v>
      </c>
      <c r="L38" s="2">
        <f t="shared" si="2"/>
        <v>0</v>
      </c>
      <c r="M38" s="17"/>
      <c r="N38" s="17"/>
      <c r="P38" s="2" t="e">
        <f t="shared" si="3"/>
        <v>#DIV/0!</v>
      </c>
    </row>
    <row r="39" spans="1:16" outlineLevel="1" x14ac:dyDescent="0.2">
      <c r="A39" s="8" t="s">
        <v>44</v>
      </c>
      <c r="B39" s="8" t="s">
        <v>19</v>
      </c>
      <c r="C39" s="9">
        <v>12</v>
      </c>
      <c r="D39" s="9">
        <v>14</v>
      </c>
      <c r="E39" s="9">
        <v>11</v>
      </c>
      <c r="F39" s="9">
        <v>3</v>
      </c>
      <c r="G39" s="16">
        <v>0.35</v>
      </c>
      <c r="L39" s="2">
        <f t="shared" si="2"/>
        <v>2.2000000000000002</v>
      </c>
      <c r="M39" s="17"/>
      <c r="N39" s="17"/>
      <c r="P39" s="2">
        <f t="shared" si="3"/>
        <v>1.3636363636363635</v>
      </c>
    </row>
    <row r="40" spans="1:16" outlineLevel="1" x14ac:dyDescent="0.2">
      <c r="A40" s="8" t="s">
        <v>45</v>
      </c>
      <c r="B40" s="8" t="s">
        <v>19</v>
      </c>
      <c r="C40" s="9">
        <v>11</v>
      </c>
      <c r="D40" s="9">
        <v>29</v>
      </c>
      <c r="E40" s="9">
        <v>2</v>
      </c>
      <c r="F40" s="9"/>
      <c r="G40" s="16">
        <f>VLOOKUP(A40,[1]TDSheet!$A:$G,7,0)</f>
        <v>0.35</v>
      </c>
      <c r="L40" s="2">
        <f t="shared" si="2"/>
        <v>0.4</v>
      </c>
      <c r="M40" s="17"/>
      <c r="N40" s="17"/>
      <c r="P40" s="2">
        <f t="shared" si="3"/>
        <v>0</v>
      </c>
    </row>
    <row r="41" spans="1:16" outlineLevel="1" x14ac:dyDescent="0.2">
      <c r="A41" s="8" t="s">
        <v>46</v>
      </c>
      <c r="B41" s="8" t="s">
        <v>19</v>
      </c>
      <c r="C41" s="9">
        <v>18</v>
      </c>
      <c r="D41" s="9">
        <v>18</v>
      </c>
      <c r="E41" s="9">
        <v>12</v>
      </c>
      <c r="F41" s="9">
        <v>4</v>
      </c>
      <c r="G41" s="16">
        <f>VLOOKUP(A41,[1]TDSheet!$A:$G,7,0)</f>
        <v>0.35</v>
      </c>
      <c r="L41" s="2">
        <f t="shared" si="2"/>
        <v>2.4</v>
      </c>
      <c r="M41" s="17"/>
      <c r="N41" s="17"/>
      <c r="P41" s="2">
        <f t="shared" si="3"/>
        <v>1.6666666666666667</v>
      </c>
    </row>
    <row r="42" spans="1:16" outlineLevel="1" x14ac:dyDescent="0.2">
      <c r="A42" s="8" t="s">
        <v>47</v>
      </c>
      <c r="B42" s="8" t="s">
        <v>10</v>
      </c>
      <c r="C42" s="9">
        <v>489.75799999999998</v>
      </c>
      <c r="D42" s="9">
        <v>149.36500000000001</v>
      </c>
      <c r="E42" s="9">
        <v>78.358999999999995</v>
      </c>
      <c r="F42" s="9">
        <v>407.863</v>
      </c>
      <c r="G42" s="16">
        <v>1</v>
      </c>
      <c r="L42" s="2">
        <f t="shared" si="2"/>
        <v>15.671799999999999</v>
      </c>
      <c r="M42" s="17"/>
      <c r="N42" s="17"/>
      <c r="P42" s="2">
        <f t="shared" si="3"/>
        <v>26.025281078114833</v>
      </c>
    </row>
    <row r="43" spans="1:16" outlineLevel="1" x14ac:dyDescent="0.2">
      <c r="A43" s="8" t="s">
        <v>48</v>
      </c>
      <c r="B43" s="8" t="s">
        <v>10</v>
      </c>
      <c r="C43" s="9">
        <v>1259.3</v>
      </c>
      <c r="D43" s="9">
        <v>189.35</v>
      </c>
      <c r="E43" s="9">
        <v>496.36</v>
      </c>
      <c r="F43" s="9">
        <v>747.54</v>
      </c>
      <c r="G43" s="16">
        <v>1</v>
      </c>
      <c r="L43" s="2">
        <f t="shared" si="2"/>
        <v>99.272000000000006</v>
      </c>
      <c r="M43" s="17"/>
      <c r="N43" s="17"/>
      <c r="P43" s="2">
        <f t="shared" si="3"/>
        <v>7.5302200016117329</v>
      </c>
    </row>
    <row r="44" spans="1:16" outlineLevel="1" x14ac:dyDescent="0.2">
      <c r="A44" s="8" t="s">
        <v>49</v>
      </c>
      <c r="B44" s="8" t="s">
        <v>10</v>
      </c>
      <c r="C44" s="9">
        <v>6.1749999999999998</v>
      </c>
      <c r="D44" s="9"/>
      <c r="E44" s="9"/>
      <c r="F44" s="9"/>
      <c r="G44" s="16">
        <v>1</v>
      </c>
      <c r="L44" s="2">
        <f t="shared" si="2"/>
        <v>0</v>
      </c>
      <c r="M44" s="17"/>
      <c r="N44" s="17"/>
      <c r="P44" s="2" t="e">
        <f t="shared" si="3"/>
        <v>#DIV/0!</v>
      </c>
    </row>
    <row r="45" spans="1:16" outlineLevel="1" x14ac:dyDescent="0.2">
      <c r="A45" s="8" t="s">
        <v>50</v>
      </c>
      <c r="B45" s="8" t="s">
        <v>10</v>
      </c>
      <c r="C45" s="9">
        <v>177.78700000000001</v>
      </c>
      <c r="D45" s="9">
        <v>26.652999999999999</v>
      </c>
      <c r="E45" s="9">
        <v>8.8970000000000002</v>
      </c>
      <c r="F45" s="9">
        <v>-8.8970000000000002</v>
      </c>
      <c r="G45" s="16">
        <v>1</v>
      </c>
      <c r="L45" s="2">
        <f t="shared" si="2"/>
        <v>1.7794000000000001</v>
      </c>
      <c r="M45" s="17"/>
      <c r="N45" s="17"/>
      <c r="P45" s="2">
        <f t="shared" si="3"/>
        <v>-5</v>
      </c>
    </row>
    <row r="46" spans="1:16" outlineLevel="1" x14ac:dyDescent="0.2">
      <c r="A46" s="8" t="s">
        <v>51</v>
      </c>
      <c r="B46" s="8" t="s">
        <v>10</v>
      </c>
      <c r="C46" s="9">
        <v>28.134</v>
      </c>
      <c r="D46" s="9">
        <v>49.88</v>
      </c>
      <c r="E46" s="9">
        <v>58.79</v>
      </c>
      <c r="F46" s="9">
        <v>4.3499999999999996</v>
      </c>
      <c r="G46" s="16">
        <v>1</v>
      </c>
      <c r="L46" s="2">
        <f t="shared" si="2"/>
        <v>11.757999999999999</v>
      </c>
      <c r="M46" s="17"/>
      <c r="N46" s="17"/>
      <c r="P46" s="2">
        <f t="shared" si="3"/>
        <v>0.36996087770028918</v>
      </c>
    </row>
    <row r="47" spans="1:16" outlineLevel="1" x14ac:dyDescent="0.2">
      <c r="A47" s="8" t="s">
        <v>52</v>
      </c>
      <c r="B47" s="8" t="s">
        <v>10</v>
      </c>
      <c r="C47" s="9">
        <v>4.9939999999999998</v>
      </c>
      <c r="D47" s="9">
        <v>119.184</v>
      </c>
      <c r="E47" s="9">
        <v>74.757000000000005</v>
      </c>
      <c r="F47" s="9">
        <v>6.4009999999999998</v>
      </c>
      <c r="G47" s="16">
        <v>1</v>
      </c>
      <c r="L47" s="2">
        <f t="shared" si="2"/>
        <v>14.951400000000001</v>
      </c>
      <c r="M47" s="17"/>
      <c r="N47" s="17"/>
      <c r="P47" s="2">
        <f t="shared" si="3"/>
        <v>0.42812044357050172</v>
      </c>
    </row>
    <row r="48" spans="1:16" outlineLevel="1" x14ac:dyDescent="0.2">
      <c r="A48" s="8" t="s">
        <v>53</v>
      </c>
      <c r="B48" s="8" t="s">
        <v>10</v>
      </c>
      <c r="C48" s="9">
        <v>8.7200000000000006</v>
      </c>
      <c r="D48" s="9"/>
      <c r="E48" s="9"/>
      <c r="F48" s="9"/>
      <c r="G48" s="16">
        <v>1</v>
      </c>
      <c r="L48" s="2">
        <f t="shared" si="2"/>
        <v>0</v>
      </c>
      <c r="M48" s="17"/>
      <c r="N48" s="17"/>
      <c r="P48" s="2" t="e">
        <f t="shared" si="3"/>
        <v>#DIV/0!</v>
      </c>
    </row>
    <row r="49" spans="1:16" outlineLevel="1" x14ac:dyDescent="0.2">
      <c r="A49" s="8" t="s">
        <v>54</v>
      </c>
      <c r="B49" s="8" t="s">
        <v>10</v>
      </c>
      <c r="C49" s="9">
        <v>1024.2280000000001</v>
      </c>
      <c r="D49" s="9">
        <v>1345.6769999999999</v>
      </c>
      <c r="E49" s="9">
        <v>681.77499999999998</v>
      </c>
      <c r="F49" s="9">
        <v>347.11500000000001</v>
      </c>
      <c r="G49" s="16">
        <v>1</v>
      </c>
      <c r="L49" s="2">
        <f t="shared" si="2"/>
        <v>136.35499999999999</v>
      </c>
      <c r="M49" s="17"/>
      <c r="N49" s="17"/>
      <c r="P49" s="2">
        <f t="shared" si="3"/>
        <v>2.5456712258443037</v>
      </c>
    </row>
    <row r="50" spans="1:16" outlineLevel="1" x14ac:dyDescent="0.2">
      <c r="A50" s="8" t="s">
        <v>55</v>
      </c>
      <c r="B50" s="8" t="s">
        <v>10</v>
      </c>
      <c r="C50" s="9">
        <v>-6.2919999999999998</v>
      </c>
      <c r="D50" s="9">
        <v>7.2270000000000003</v>
      </c>
      <c r="E50" s="9"/>
      <c r="F50" s="9">
        <v>0.93500000000000005</v>
      </c>
      <c r="G50" s="16">
        <v>1</v>
      </c>
      <c r="L50" s="2">
        <f t="shared" si="2"/>
        <v>0</v>
      </c>
      <c r="M50" s="17"/>
      <c r="N50" s="17"/>
      <c r="P50" s="2" t="e">
        <f t="shared" si="3"/>
        <v>#DIV/0!</v>
      </c>
    </row>
    <row r="51" spans="1:16" outlineLevel="1" x14ac:dyDescent="0.2">
      <c r="A51" s="8" t="s">
        <v>56</v>
      </c>
      <c r="B51" s="8" t="s">
        <v>10</v>
      </c>
      <c r="C51" s="9">
        <v>370.39100000000002</v>
      </c>
      <c r="D51" s="9">
        <v>131.583</v>
      </c>
      <c r="E51" s="9">
        <v>129.87700000000001</v>
      </c>
      <c r="F51" s="9">
        <v>271.09100000000001</v>
      </c>
      <c r="G51" s="16">
        <v>1</v>
      </c>
      <c r="L51" s="2">
        <f t="shared" si="2"/>
        <v>25.9754</v>
      </c>
      <c r="M51" s="17"/>
      <c r="N51" s="17"/>
      <c r="P51" s="2">
        <f t="shared" si="3"/>
        <v>10.43645141172032</v>
      </c>
    </row>
    <row r="52" spans="1:16" outlineLevel="1" x14ac:dyDescent="0.2">
      <c r="A52" s="8" t="s">
        <v>57</v>
      </c>
      <c r="B52" s="8" t="s">
        <v>10</v>
      </c>
      <c r="C52" s="9">
        <v>501.55500000000001</v>
      </c>
      <c r="D52" s="9">
        <v>267.64400000000001</v>
      </c>
      <c r="E52" s="9">
        <v>236</v>
      </c>
      <c r="F52" s="9">
        <v>272.82400000000001</v>
      </c>
      <c r="G52" s="16">
        <v>1</v>
      </c>
      <c r="L52" s="2">
        <f t="shared" si="2"/>
        <v>47.2</v>
      </c>
      <c r="M52" s="17"/>
      <c r="N52" s="17"/>
      <c r="P52" s="2">
        <f t="shared" si="3"/>
        <v>5.7801694915254238</v>
      </c>
    </row>
    <row r="53" spans="1:16" outlineLevel="1" x14ac:dyDescent="0.2">
      <c r="A53" s="8" t="s">
        <v>58</v>
      </c>
      <c r="B53" s="8" t="s">
        <v>10</v>
      </c>
      <c r="C53" s="9">
        <v>93.912000000000006</v>
      </c>
      <c r="D53" s="9">
        <v>5.1040000000000001</v>
      </c>
      <c r="E53" s="9">
        <v>0.89</v>
      </c>
      <c r="F53" s="9">
        <v>94.781999999999996</v>
      </c>
      <c r="G53" s="16">
        <v>1</v>
      </c>
      <c r="L53" s="2">
        <f t="shared" si="2"/>
        <v>0.17799999999999999</v>
      </c>
      <c r="M53" s="17"/>
      <c r="N53" s="17"/>
      <c r="P53" s="2">
        <f t="shared" si="3"/>
        <v>532.48314606741576</v>
      </c>
    </row>
    <row r="54" spans="1:16" outlineLevel="1" x14ac:dyDescent="0.2">
      <c r="A54" s="8" t="s">
        <v>59</v>
      </c>
      <c r="B54" s="8" t="s">
        <v>10</v>
      </c>
      <c r="C54" s="9">
        <v>168.56100000000001</v>
      </c>
      <c r="D54" s="9">
        <v>55.872999999999998</v>
      </c>
      <c r="E54" s="9">
        <v>35.953000000000003</v>
      </c>
      <c r="F54" s="9">
        <v>129.13</v>
      </c>
      <c r="G54" s="16">
        <v>1</v>
      </c>
      <c r="L54" s="2">
        <f t="shared" si="2"/>
        <v>7.1906000000000008</v>
      </c>
      <c r="M54" s="17"/>
      <c r="N54" s="17"/>
      <c r="P54" s="2">
        <f t="shared" si="3"/>
        <v>17.958167607710063</v>
      </c>
    </row>
    <row r="55" spans="1:16" outlineLevel="1" x14ac:dyDescent="0.2">
      <c r="A55" s="8" t="s">
        <v>60</v>
      </c>
      <c r="B55" s="8" t="s">
        <v>10</v>
      </c>
      <c r="C55" s="9">
        <v>222.47</v>
      </c>
      <c r="D55" s="9">
        <v>143.58000000000001</v>
      </c>
      <c r="E55" s="9">
        <v>25.625</v>
      </c>
      <c r="F55" s="9">
        <v>228.495</v>
      </c>
      <c r="G55" s="16">
        <v>1</v>
      </c>
      <c r="L55" s="2">
        <f t="shared" si="2"/>
        <v>5.125</v>
      </c>
      <c r="M55" s="17"/>
      <c r="N55" s="17"/>
      <c r="P55" s="2">
        <f t="shared" si="3"/>
        <v>44.58439024390244</v>
      </c>
    </row>
    <row r="56" spans="1:16" outlineLevel="1" x14ac:dyDescent="0.2">
      <c r="A56" s="8" t="s">
        <v>61</v>
      </c>
      <c r="B56" s="8" t="s">
        <v>10</v>
      </c>
      <c r="C56" s="9">
        <v>-4</v>
      </c>
      <c r="D56" s="9">
        <v>68.015000000000001</v>
      </c>
      <c r="E56" s="9"/>
      <c r="F56" s="9">
        <v>64.015000000000001</v>
      </c>
      <c r="G56" s="16">
        <v>1</v>
      </c>
      <c r="L56" s="2">
        <f t="shared" si="2"/>
        <v>0</v>
      </c>
      <c r="M56" s="17"/>
      <c r="N56" s="17"/>
      <c r="P56" s="2" t="e">
        <f t="shared" si="3"/>
        <v>#DIV/0!</v>
      </c>
    </row>
    <row r="57" spans="1:16" outlineLevel="1" x14ac:dyDescent="0.2">
      <c r="A57" s="8" t="s">
        <v>62</v>
      </c>
      <c r="B57" s="8" t="s">
        <v>10</v>
      </c>
      <c r="C57" s="9">
        <v>52.844999999999999</v>
      </c>
      <c r="D57" s="9"/>
      <c r="E57" s="9"/>
      <c r="F57" s="9">
        <v>52.844999999999999</v>
      </c>
      <c r="G57" s="16">
        <v>1</v>
      </c>
      <c r="L57" s="2">
        <f t="shared" si="2"/>
        <v>0</v>
      </c>
      <c r="M57" s="17"/>
      <c r="N57" s="17"/>
      <c r="P57" s="2" t="e">
        <f t="shared" si="3"/>
        <v>#DIV/0!</v>
      </c>
    </row>
    <row r="58" spans="1:16" outlineLevel="1" x14ac:dyDescent="0.2">
      <c r="A58" s="8" t="s">
        <v>63</v>
      </c>
      <c r="B58" s="8" t="s">
        <v>10</v>
      </c>
      <c r="C58" s="9">
        <v>253.357</v>
      </c>
      <c r="D58" s="9"/>
      <c r="E58" s="9"/>
      <c r="F58" s="9">
        <v>253.25700000000001</v>
      </c>
      <c r="G58" s="16">
        <v>1</v>
      </c>
      <c r="L58" s="2">
        <f t="shared" si="2"/>
        <v>0</v>
      </c>
      <c r="M58" s="17"/>
      <c r="N58" s="17"/>
      <c r="P58" s="2" t="e">
        <f t="shared" si="3"/>
        <v>#DIV/0!</v>
      </c>
    </row>
    <row r="59" spans="1:16" outlineLevel="1" x14ac:dyDescent="0.2">
      <c r="A59" s="8" t="s">
        <v>64</v>
      </c>
      <c r="B59" s="8" t="s">
        <v>10</v>
      </c>
      <c r="C59" s="9">
        <v>328.39</v>
      </c>
      <c r="D59" s="9">
        <v>228.65</v>
      </c>
      <c r="E59" s="9">
        <v>327.92</v>
      </c>
      <c r="F59" s="9">
        <v>-2.835</v>
      </c>
      <c r="G59" s="16">
        <v>1</v>
      </c>
      <c r="L59" s="2">
        <f t="shared" si="2"/>
        <v>65.584000000000003</v>
      </c>
      <c r="M59" s="17"/>
      <c r="N59" s="17"/>
      <c r="P59" s="2">
        <f t="shared" si="3"/>
        <v>-4.3227006586972427E-2</v>
      </c>
    </row>
    <row r="60" spans="1:16" outlineLevel="1" x14ac:dyDescent="0.2">
      <c r="A60" s="8" t="s">
        <v>65</v>
      </c>
      <c r="B60" s="8" t="s">
        <v>10</v>
      </c>
      <c r="C60" s="9">
        <v>34.9</v>
      </c>
      <c r="D60" s="9">
        <v>47.128</v>
      </c>
      <c r="E60" s="9">
        <v>25.472999999999999</v>
      </c>
      <c r="F60" s="9">
        <v>13.159000000000001</v>
      </c>
      <c r="G60" s="16">
        <v>1</v>
      </c>
      <c r="L60" s="2">
        <f t="shared" si="2"/>
        <v>5.0945999999999998</v>
      </c>
      <c r="M60" s="17"/>
      <c r="N60" s="17"/>
      <c r="P60" s="2">
        <f t="shared" si="3"/>
        <v>2.5829309464923647</v>
      </c>
    </row>
    <row r="61" spans="1:16" outlineLevel="1" x14ac:dyDescent="0.2">
      <c r="A61" s="8" t="s">
        <v>66</v>
      </c>
      <c r="B61" s="8" t="s">
        <v>10</v>
      </c>
      <c r="C61" s="9">
        <v>59.545000000000002</v>
      </c>
      <c r="D61" s="9">
        <v>16.2</v>
      </c>
      <c r="E61" s="9">
        <v>10.76</v>
      </c>
      <c r="F61" s="9">
        <v>5.44</v>
      </c>
      <c r="G61" s="16">
        <v>1</v>
      </c>
      <c r="L61" s="2">
        <f t="shared" si="2"/>
        <v>2.1520000000000001</v>
      </c>
      <c r="M61" s="17"/>
      <c r="N61" s="17"/>
      <c r="P61" s="2">
        <f t="shared" si="3"/>
        <v>2.5278810408921935</v>
      </c>
    </row>
    <row r="62" spans="1:16" outlineLevel="1" x14ac:dyDescent="0.2">
      <c r="A62" s="8" t="s">
        <v>67</v>
      </c>
      <c r="B62" s="8" t="s">
        <v>10</v>
      </c>
      <c r="C62" s="9">
        <v>132.185</v>
      </c>
      <c r="D62" s="9">
        <v>35.904000000000003</v>
      </c>
      <c r="E62" s="9">
        <v>15.032</v>
      </c>
      <c r="F62" s="9">
        <v>139.97499999999999</v>
      </c>
      <c r="G62" s="16">
        <v>1</v>
      </c>
      <c r="L62" s="2">
        <f t="shared" si="2"/>
        <v>3.0064000000000002</v>
      </c>
      <c r="M62" s="17"/>
      <c r="N62" s="17"/>
      <c r="P62" s="2">
        <f t="shared" si="3"/>
        <v>46.559007450771681</v>
      </c>
    </row>
    <row r="63" spans="1:16" outlineLevel="1" x14ac:dyDescent="0.2">
      <c r="A63" s="8" t="s">
        <v>68</v>
      </c>
      <c r="B63" s="8" t="s">
        <v>10</v>
      </c>
      <c r="C63" s="9">
        <v>9.0050000000000008</v>
      </c>
      <c r="D63" s="9"/>
      <c r="E63" s="9"/>
      <c r="F63" s="9">
        <v>8.2550000000000008</v>
      </c>
      <c r="G63" s="16">
        <v>1</v>
      </c>
      <c r="L63" s="2">
        <f t="shared" si="2"/>
        <v>0</v>
      </c>
      <c r="M63" s="17"/>
      <c r="N63" s="17"/>
      <c r="P63" s="2" t="e">
        <f t="shared" si="3"/>
        <v>#DIV/0!</v>
      </c>
    </row>
    <row r="64" spans="1:16" outlineLevel="1" x14ac:dyDescent="0.2">
      <c r="A64" s="8" t="s">
        <v>69</v>
      </c>
      <c r="B64" s="8" t="s">
        <v>10</v>
      </c>
      <c r="C64" s="9">
        <v>149.28200000000001</v>
      </c>
      <c r="D64" s="9">
        <v>53.325000000000003</v>
      </c>
      <c r="E64" s="9">
        <v>60.615000000000002</v>
      </c>
      <c r="F64" s="9">
        <v>93.641000000000005</v>
      </c>
      <c r="G64" s="16">
        <v>1</v>
      </c>
      <c r="L64" s="2">
        <f t="shared" si="2"/>
        <v>12.123000000000001</v>
      </c>
      <c r="M64" s="17"/>
      <c r="N64" s="17"/>
      <c r="P64" s="2">
        <f t="shared" si="3"/>
        <v>7.7242431741318152</v>
      </c>
    </row>
    <row r="65" spans="1:16" outlineLevel="1" x14ac:dyDescent="0.2">
      <c r="A65" s="8" t="s">
        <v>70</v>
      </c>
      <c r="B65" s="8" t="s">
        <v>10</v>
      </c>
      <c r="C65" s="10"/>
      <c r="D65" s="9">
        <v>161.34899999999999</v>
      </c>
      <c r="E65" s="9">
        <v>124.77500000000001</v>
      </c>
      <c r="F65" s="9">
        <v>-3.3620000000000001</v>
      </c>
      <c r="G65" s="16">
        <v>1</v>
      </c>
      <c r="L65" s="2">
        <f t="shared" si="2"/>
        <v>24.955000000000002</v>
      </c>
      <c r="M65" s="17"/>
      <c r="N65" s="17"/>
      <c r="P65" s="2">
        <f t="shared" si="3"/>
        <v>-0.13472250050090162</v>
      </c>
    </row>
    <row r="66" spans="1:16" outlineLevel="1" x14ac:dyDescent="0.2">
      <c r="A66" s="8" t="s">
        <v>71</v>
      </c>
      <c r="B66" s="8" t="s">
        <v>10</v>
      </c>
      <c r="C66" s="9">
        <v>261.91000000000003</v>
      </c>
      <c r="D66" s="9">
        <v>101.066</v>
      </c>
      <c r="E66" s="9">
        <v>35.195</v>
      </c>
      <c r="F66" s="9">
        <v>171.548</v>
      </c>
      <c r="G66" s="16">
        <v>1</v>
      </c>
      <c r="L66" s="2">
        <f t="shared" si="2"/>
        <v>7.0389999999999997</v>
      </c>
      <c r="M66" s="17"/>
      <c r="N66" s="17"/>
      <c r="P66" s="2">
        <f t="shared" si="3"/>
        <v>24.371075436851825</v>
      </c>
    </row>
    <row r="67" spans="1:16" outlineLevel="1" x14ac:dyDescent="0.2">
      <c r="A67" s="8" t="s">
        <v>72</v>
      </c>
      <c r="B67" s="8" t="s">
        <v>10</v>
      </c>
      <c r="C67" s="9">
        <v>129.255</v>
      </c>
      <c r="D67" s="9">
        <v>10.775</v>
      </c>
      <c r="E67" s="9">
        <v>1.36</v>
      </c>
      <c r="F67" s="9">
        <v>127.895</v>
      </c>
      <c r="G67" s="16">
        <v>1</v>
      </c>
      <c r="L67" s="2">
        <f t="shared" si="2"/>
        <v>0.27200000000000002</v>
      </c>
      <c r="M67" s="17"/>
      <c r="N67" s="17"/>
      <c r="P67" s="2">
        <f t="shared" si="3"/>
        <v>470.20220588235287</v>
      </c>
    </row>
    <row r="68" spans="1:16" outlineLevel="1" x14ac:dyDescent="0.2">
      <c r="A68" s="8" t="s">
        <v>73</v>
      </c>
      <c r="B68" s="8" t="s">
        <v>10</v>
      </c>
      <c r="C68" s="9">
        <v>-1.3280000000000001</v>
      </c>
      <c r="D68" s="9">
        <v>96.42</v>
      </c>
      <c r="E68" s="9">
        <v>55.357999999999997</v>
      </c>
      <c r="F68" s="9"/>
      <c r="G68" s="16">
        <v>1</v>
      </c>
      <c r="L68" s="2">
        <f t="shared" si="2"/>
        <v>11.0716</v>
      </c>
      <c r="M68" s="17"/>
      <c r="N68" s="17"/>
      <c r="P68" s="2">
        <f t="shared" si="3"/>
        <v>0</v>
      </c>
    </row>
    <row r="69" spans="1:16" outlineLevel="1" x14ac:dyDescent="0.2">
      <c r="A69" s="8" t="s">
        <v>74</v>
      </c>
      <c r="B69" s="8" t="s">
        <v>10</v>
      </c>
      <c r="C69" s="9">
        <v>37.877000000000002</v>
      </c>
      <c r="D69" s="9">
        <v>78.269000000000005</v>
      </c>
      <c r="E69" s="9"/>
      <c r="F69" s="9">
        <v>37.777000000000001</v>
      </c>
      <c r="G69" s="16">
        <v>1</v>
      </c>
      <c r="L69" s="2">
        <f t="shared" si="2"/>
        <v>0</v>
      </c>
      <c r="M69" s="17"/>
      <c r="N69" s="17"/>
      <c r="P69" s="2" t="e">
        <f t="shared" si="3"/>
        <v>#DIV/0!</v>
      </c>
    </row>
    <row r="70" spans="1:16" outlineLevel="1" x14ac:dyDescent="0.2">
      <c r="A70" s="8" t="s">
        <v>75</v>
      </c>
      <c r="B70" s="8" t="s">
        <v>10</v>
      </c>
      <c r="C70" s="9">
        <v>6.0000000000000001E-3</v>
      </c>
      <c r="D70" s="9">
        <v>79.703999999999994</v>
      </c>
      <c r="E70" s="9">
        <v>48.710999999999999</v>
      </c>
      <c r="F70" s="9"/>
      <c r="G70" s="16">
        <v>1</v>
      </c>
      <c r="L70" s="2">
        <f t="shared" si="2"/>
        <v>9.7422000000000004</v>
      </c>
      <c r="M70" s="17"/>
      <c r="N70" s="17"/>
      <c r="P70" s="2">
        <f t="shared" si="3"/>
        <v>0</v>
      </c>
    </row>
    <row r="71" spans="1:16" outlineLevel="1" x14ac:dyDescent="0.2">
      <c r="A71" s="8" t="s">
        <v>76</v>
      </c>
      <c r="B71" s="8" t="s">
        <v>10</v>
      </c>
      <c r="C71" s="9">
        <v>78.344999999999999</v>
      </c>
      <c r="D71" s="9">
        <v>32.729999999999997</v>
      </c>
      <c r="E71" s="9">
        <v>10.670999999999999</v>
      </c>
      <c r="F71" s="9">
        <v>68.991</v>
      </c>
      <c r="G71" s="16">
        <v>1</v>
      </c>
      <c r="L71" s="2">
        <f t="shared" ref="L71:L120" si="4">E71/5</f>
        <v>2.1341999999999999</v>
      </c>
      <c r="M71" s="17"/>
      <c r="N71" s="17"/>
      <c r="P71" s="2">
        <f t="shared" ref="P71:P120" si="5">F71/L71</f>
        <v>32.326398650548214</v>
      </c>
    </row>
    <row r="72" spans="1:16" outlineLevel="1" x14ac:dyDescent="0.2">
      <c r="A72" s="8" t="s">
        <v>77</v>
      </c>
      <c r="B72" s="8" t="s">
        <v>10</v>
      </c>
      <c r="C72" s="9">
        <v>3839.3359999999998</v>
      </c>
      <c r="D72" s="9">
        <v>2510.9749999999999</v>
      </c>
      <c r="E72" s="9">
        <v>1304.271</v>
      </c>
      <c r="F72" s="9">
        <v>2188.9119999999998</v>
      </c>
      <c r="G72" s="16">
        <v>1</v>
      </c>
      <c r="L72" s="2">
        <f t="shared" si="4"/>
        <v>260.85419999999999</v>
      </c>
      <c r="M72" s="17"/>
      <c r="N72" s="17"/>
      <c r="P72" s="2">
        <f t="shared" si="5"/>
        <v>8.3913235822923298</v>
      </c>
    </row>
    <row r="73" spans="1:16" outlineLevel="1" x14ac:dyDescent="0.2">
      <c r="A73" s="8" t="s">
        <v>78</v>
      </c>
      <c r="B73" s="8" t="s">
        <v>10</v>
      </c>
      <c r="C73" s="9">
        <v>132.98500000000001</v>
      </c>
      <c r="D73" s="9">
        <v>20.484999999999999</v>
      </c>
      <c r="E73" s="9">
        <v>2.33</v>
      </c>
      <c r="F73" s="9">
        <v>127.929</v>
      </c>
      <c r="G73" s="16">
        <v>1</v>
      </c>
      <c r="L73" s="2">
        <f t="shared" si="4"/>
        <v>0.46600000000000003</v>
      </c>
      <c r="M73" s="17"/>
      <c r="N73" s="17"/>
      <c r="P73" s="2">
        <f t="shared" si="5"/>
        <v>274.52575107296138</v>
      </c>
    </row>
    <row r="74" spans="1:16" outlineLevel="1" x14ac:dyDescent="0.2">
      <c r="A74" s="8" t="s">
        <v>79</v>
      </c>
      <c r="B74" s="8" t="s">
        <v>10</v>
      </c>
      <c r="C74" s="9">
        <v>33.316000000000003</v>
      </c>
      <c r="D74" s="9">
        <v>16.113</v>
      </c>
      <c r="E74" s="9">
        <v>1.3959999999999999</v>
      </c>
      <c r="F74" s="9">
        <v>31.92</v>
      </c>
      <c r="G74" s="16">
        <v>1</v>
      </c>
      <c r="L74" s="2">
        <f t="shared" si="4"/>
        <v>0.2792</v>
      </c>
      <c r="M74" s="17"/>
      <c r="N74" s="17"/>
      <c r="P74" s="2">
        <f t="shared" si="5"/>
        <v>114.32664756446992</v>
      </c>
    </row>
    <row r="75" spans="1:16" outlineLevel="1" x14ac:dyDescent="0.2">
      <c r="A75" s="8" t="s">
        <v>80</v>
      </c>
      <c r="B75" s="8" t="s">
        <v>10</v>
      </c>
      <c r="C75" s="9">
        <v>58.478000000000002</v>
      </c>
      <c r="D75" s="9"/>
      <c r="E75" s="9"/>
      <c r="F75" s="9">
        <v>58.478000000000002</v>
      </c>
      <c r="G75" s="16">
        <v>1</v>
      </c>
      <c r="L75" s="2">
        <f t="shared" si="4"/>
        <v>0</v>
      </c>
      <c r="M75" s="17"/>
      <c r="N75" s="17"/>
      <c r="P75" s="2" t="e">
        <f t="shared" si="5"/>
        <v>#DIV/0!</v>
      </c>
    </row>
    <row r="76" spans="1:16" outlineLevel="1" x14ac:dyDescent="0.2">
      <c r="A76" s="8" t="s">
        <v>81</v>
      </c>
      <c r="B76" s="8" t="s">
        <v>10</v>
      </c>
      <c r="C76" s="9">
        <v>171.17</v>
      </c>
      <c r="D76" s="9">
        <v>1.452</v>
      </c>
      <c r="E76" s="9">
        <v>1.258</v>
      </c>
      <c r="F76" s="9">
        <v>168.87200000000001</v>
      </c>
      <c r="G76" s="16">
        <v>1</v>
      </c>
      <c r="L76" s="2">
        <f t="shared" si="4"/>
        <v>0.25159999999999999</v>
      </c>
      <c r="M76" s="17"/>
      <c r="N76" s="17"/>
      <c r="P76" s="2">
        <f t="shared" si="5"/>
        <v>671.19236883942779</v>
      </c>
    </row>
    <row r="77" spans="1:16" outlineLevel="1" x14ac:dyDescent="0.2">
      <c r="A77" s="8" t="s">
        <v>82</v>
      </c>
      <c r="B77" s="8" t="s">
        <v>10</v>
      </c>
      <c r="C77" s="9">
        <v>56.542000000000002</v>
      </c>
      <c r="D77" s="9">
        <v>38.085000000000001</v>
      </c>
      <c r="E77" s="9">
        <v>13.146000000000001</v>
      </c>
      <c r="F77" s="9">
        <v>40.847000000000001</v>
      </c>
      <c r="G77" s="16">
        <v>1</v>
      </c>
      <c r="L77" s="2">
        <f t="shared" si="4"/>
        <v>2.6292</v>
      </c>
      <c r="M77" s="17"/>
      <c r="N77" s="17"/>
      <c r="P77" s="2">
        <f t="shared" si="5"/>
        <v>15.535904457629698</v>
      </c>
    </row>
    <row r="78" spans="1:16" outlineLevel="1" x14ac:dyDescent="0.2">
      <c r="A78" s="8" t="s">
        <v>83</v>
      </c>
      <c r="B78" s="8" t="s">
        <v>10</v>
      </c>
      <c r="C78" s="9">
        <v>121.029</v>
      </c>
      <c r="D78" s="9">
        <v>13.708</v>
      </c>
      <c r="E78" s="9">
        <v>21.515000000000001</v>
      </c>
      <c r="F78" s="9">
        <v>109.18899999999999</v>
      </c>
      <c r="G78" s="16">
        <v>1</v>
      </c>
      <c r="L78" s="2">
        <f t="shared" si="4"/>
        <v>4.3029999999999999</v>
      </c>
      <c r="M78" s="17"/>
      <c r="N78" s="17"/>
      <c r="P78" s="2">
        <f t="shared" si="5"/>
        <v>25.375087148501045</v>
      </c>
    </row>
    <row r="79" spans="1:16" outlineLevel="1" x14ac:dyDescent="0.2">
      <c r="A79" s="8" t="s">
        <v>84</v>
      </c>
      <c r="B79" s="8" t="s">
        <v>10</v>
      </c>
      <c r="C79" s="9">
        <v>24.233000000000001</v>
      </c>
      <c r="D79" s="9">
        <v>2.7E-2</v>
      </c>
      <c r="E79" s="9">
        <v>9.9939999999999998</v>
      </c>
      <c r="F79" s="9">
        <v>12.837999999999999</v>
      </c>
      <c r="G79" s="16">
        <v>1</v>
      </c>
      <c r="L79" s="2">
        <f t="shared" si="4"/>
        <v>1.9987999999999999</v>
      </c>
      <c r="M79" s="17"/>
      <c r="N79" s="17"/>
      <c r="P79" s="2">
        <f t="shared" si="5"/>
        <v>6.4228537122273366</v>
      </c>
    </row>
    <row r="80" spans="1:16" outlineLevel="1" x14ac:dyDescent="0.2">
      <c r="A80" s="8" t="s">
        <v>85</v>
      </c>
      <c r="B80" s="8" t="s">
        <v>10</v>
      </c>
      <c r="C80" s="9">
        <v>34.325000000000003</v>
      </c>
      <c r="D80" s="9">
        <v>77.361000000000004</v>
      </c>
      <c r="E80" s="9">
        <v>21.484000000000002</v>
      </c>
      <c r="F80" s="9">
        <v>21.436</v>
      </c>
      <c r="G80" s="16">
        <v>1</v>
      </c>
      <c r="L80" s="2">
        <f t="shared" si="4"/>
        <v>4.2968000000000002</v>
      </c>
      <c r="M80" s="17"/>
      <c r="N80" s="17"/>
      <c r="P80" s="2">
        <f t="shared" si="5"/>
        <v>4.9888288959225466</v>
      </c>
    </row>
    <row r="81" spans="1:16" outlineLevel="1" x14ac:dyDescent="0.2">
      <c r="A81" s="8" t="s">
        <v>86</v>
      </c>
      <c r="B81" s="8" t="s">
        <v>10</v>
      </c>
      <c r="C81" s="9">
        <v>39.606000000000002</v>
      </c>
      <c r="D81" s="9">
        <v>171.102</v>
      </c>
      <c r="E81" s="9">
        <v>8.6460000000000008</v>
      </c>
      <c r="F81" s="9">
        <v>91.674999999999997</v>
      </c>
      <c r="G81" s="16">
        <v>1</v>
      </c>
      <c r="L81" s="2">
        <f t="shared" si="4"/>
        <v>1.7292000000000001</v>
      </c>
      <c r="M81" s="17"/>
      <c r="N81" s="17"/>
      <c r="P81" s="2">
        <f t="shared" si="5"/>
        <v>53.015845477677537</v>
      </c>
    </row>
    <row r="82" spans="1:16" outlineLevel="1" x14ac:dyDescent="0.2">
      <c r="A82" s="8" t="s">
        <v>87</v>
      </c>
      <c r="B82" s="8" t="s">
        <v>10</v>
      </c>
      <c r="C82" s="10"/>
      <c r="D82" s="9">
        <v>13.111000000000001</v>
      </c>
      <c r="E82" s="9"/>
      <c r="F82" s="9">
        <v>13.111000000000001</v>
      </c>
      <c r="G82" s="16">
        <v>1</v>
      </c>
      <c r="L82" s="2">
        <f t="shared" si="4"/>
        <v>0</v>
      </c>
      <c r="M82" s="17"/>
      <c r="N82" s="17"/>
      <c r="P82" s="2" t="e">
        <f t="shared" si="5"/>
        <v>#DIV/0!</v>
      </c>
    </row>
    <row r="83" spans="1:16" outlineLevel="1" x14ac:dyDescent="0.2">
      <c r="A83" s="8" t="s">
        <v>88</v>
      </c>
      <c r="B83" s="8" t="s">
        <v>19</v>
      </c>
      <c r="C83" s="9">
        <v>2</v>
      </c>
      <c r="D83" s="9">
        <v>10</v>
      </c>
      <c r="E83" s="9">
        <v>1</v>
      </c>
      <c r="F83" s="9">
        <v>-1</v>
      </c>
      <c r="G83" s="16">
        <f>VLOOKUP(A83,[1]TDSheet!$A:$G,7,0)</f>
        <v>0.35</v>
      </c>
      <c r="L83" s="2">
        <f t="shared" si="4"/>
        <v>0.2</v>
      </c>
      <c r="M83" s="17"/>
      <c r="N83" s="17"/>
      <c r="P83" s="2">
        <f t="shared" si="5"/>
        <v>-5</v>
      </c>
    </row>
    <row r="84" spans="1:16" outlineLevel="1" x14ac:dyDescent="0.2">
      <c r="A84" s="8" t="s">
        <v>89</v>
      </c>
      <c r="B84" s="8" t="s">
        <v>19</v>
      </c>
      <c r="C84" s="9">
        <v>34</v>
      </c>
      <c r="D84" s="9">
        <v>32</v>
      </c>
      <c r="E84" s="9">
        <v>8</v>
      </c>
      <c r="F84" s="9">
        <v>21</v>
      </c>
      <c r="G84" s="16">
        <f>VLOOKUP(A84,[1]TDSheet!$A:$G,7,0)</f>
        <v>0.4</v>
      </c>
      <c r="L84" s="2">
        <f t="shared" si="4"/>
        <v>1.6</v>
      </c>
      <c r="M84" s="17"/>
      <c r="N84" s="17"/>
      <c r="P84" s="2">
        <f t="shared" si="5"/>
        <v>13.125</v>
      </c>
    </row>
    <row r="85" spans="1:16" outlineLevel="1" x14ac:dyDescent="0.2">
      <c r="A85" s="8" t="s">
        <v>90</v>
      </c>
      <c r="B85" s="8" t="s">
        <v>19</v>
      </c>
      <c r="C85" s="9">
        <v>-4</v>
      </c>
      <c r="D85" s="9">
        <v>25</v>
      </c>
      <c r="E85" s="9"/>
      <c r="F85" s="9"/>
      <c r="G85" s="16">
        <f>VLOOKUP(A85,[1]TDSheet!$A:$G,7,0)</f>
        <v>0.35</v>
      </c>
      <c r="L85" s="2">
        <f t="shared" si="4"/>
        <v>0</v>
      </c>
      <c r="M85" s="17"/>
      <c r="N85" s="17"/>
      <c r="P85" s="2" t="e">
        <f t="shared" si="5"/>
        <v>#DIV/0!</v>
      </c>
    </row>
    <row r="86" spans="1:16" outlineLevel="1" x14ac:dyDescent="0.2">
      <c r="A86" s="8" t="s">
        <v>91</v>
      </c>
      <c r="B86" s="8" t="s">
        <v>19</v>
      </c>
      <c r="C86" s="10"/>
      <c r="D86" s="9">
        <v>12</v>
      </c>
      <c r="E86" s="9">
        <v>7</v>
      </c>
      <c r="F86" s="9">
        <v>2</v>
      </c>
      <c r="G86" s="16">
        <f>VLOOKUP(A86,[1]TDSheet!$A:$G,7,0)</f>
        <v>0.4</v>
      </c>
      <c r="L86" s="2">
        <f t="shared" si="4"/>
        <v>1.4</v>
      </c>
      <c r="M86" s="17"/>
      <c r="N86" s="17"/>
      <c r="P86" s="2">
        <f t="shared" si="5"/>
        <v>1.4285714285714286</v>
      </c>
    </row>
    <row r="87" spans="1:16" outlineLevel="1" x14ac:dyDescent="0.2">
      <c r="A87" s="8" t="s">
        <v>92</v>
      </c>
      <c r="B87" s="8" t="s">
        <v>19</v>
      </c>
      <c r="C87" s="9">
        <v>137</v>
      </c>
      <c r="D87" s="9">
        <v>57</v>
      </c>
      <c r="E87" s="9">
        <v>1</v>
      </c>
      <c r="F87" s="9">
        <v>190</v>
      </c>
      <c r="G87" s="16">
        <f>VLOOKUP(A87,[1]TDSheet!$A:$G,7,0)</f>
        <v>0.4</v>
      </c>
      <c r="L87" s="2">
        <f t="shared" si="4"/>
        <v>0.2</v>
      </c>
      <c r="M87" s="17"/>
      <c r="N87" s="17"/>
      <c r="P87" s="2">
        <f t="shared" si="5"/>
        <v>950</v>
      </c>
    </row>
    <row r="88" spans="1:16" outlineLevel="1" x14ac:dyDescent="0.2">
      <c r="A88" s="8" t="s">
        <v>93</v>
      </c>
      <c r="B88" s="8" t="s">
        <v>19</v>
      </c>
      <c r="C88" s="9">
        <v>18</v>
      </c>
      <c r="D88" s="9">
        <v>24</v>
      </c>
      <c r="E88" s="9"/>
      <c r="F88" s="9">
        <v>42</v>
      </c>
      <c r="G88" s="16">
        <f>VLOOKUP(A88,[1]TDSheet!$A:$G,7,0)</f>
        <v>0.4</v>
      </c>
      <c r="L88" s="2">
        <f t="shared" si="4"/>
        <v>0</v>
      </c>
      <c r="M88" s="17"/>
      <c r="N88" s="17"/>
      <c r="P88" s="2" t="e">
        <f t="shared" si="5"/>
        <v>#DIV/0!</v>
      </c>
    </row>
    <row r="89" spans="1:16" outlineLevel="1" x14ac:dyDescent="0.2">
      <c r="A89" s="8" t="s">
        <v>94</v>
      </c>
      <c r="B89" s="8" t="s">
        <v>19</v>
      </c>
      <c r="C89" s="9">
        <v>4</v>
      </c>
      <c r="D89" s="9">
        <v>10</v>
      </c>
      <c r="E89" s="9">
        <v>7</v>
      </c>
      <c r="F89" s="9">
        <v>7</v>
      </c>
      <c r="G89" s="16">
        <v>0.35</v>
      </c>
      <c r="L89" s="2">
        <f t="shared" si="4"/>
        <v>1.4</v>
      </c>
      <c r="M89" s="17"/>
      <c r="N89" s="17"/>
      <c r="P89" s="2">
        <f t="shared" si="5"/>
        <v>5</v>
      </c>
    </row>
    <row r="90" spans="1:16" outlineLevel="1" x14ac:dyDescent="0.2">
      <c r="A90" s="8" t="s">
        <v>95</v>
      </c>
      <c r="B90" s="8" t="s">
        <v>10</v>
      </c>
      <c r="C90" s="9">
        <v>-264.71199999999999</v>
      </c>
      <c r="D90" s="9">
        <v>539.10199999999998</v>
      </c>
      <c r="E90" s="9">
        <v>1.3580000000000001</v>
      </c>
      <c r="F90" s="9">
        <v>212.78399999999999</v>
      </c>
      <c r="G90" s="16">
        <v>1</v>
      </c>
      <c r="L90" s="2">
        <f t="shared" si="4"/>
        <v>0.27160000000000001</v>
      </c>
      <c r="M90" s="17"/>
      <c r="N90" s="17"/>
      <c r="P90" s="2">
        <f t="shared" si="5"/>
        <v>783.44624447717229</v>
      </c>
    </row>
    <row r="91" spans="1:16" outlineLevel="1" x14ac:dyDescent="0.2">
      <c r="A91" s="8" t="s">
        <v>96</v>
      </c>
      <c r="B91" s="8" t="s">
        <v>19</v>
      </c>
      <c r="C91" s="9">
        <v>38</v>
      </c>
      <c r="D91" s="9">
        <v>27</v>
      </c>
      <c r="E91" s="9">
        <v>11</v>
      </c>
      <c r="F91" s="9">
        <v>25</v>
      </c>
      <c r="G91" s="16">
        <v>0.45</v>
      </c>
      <c r="L91" s="2">
        <f t="shared" si="4"/>
        <v>2.2000000000000002</v>
      </c>
      <c r="M91" s="17"/>
      <c r="N91" s="17"/>
      <c r="P91" s="2">
        <f t="shared" si="5"/>
        <v>11.363636363636363</v>
      </c>
    </row>
    <row r="92" spans="1:16" outlineLevel="1" x14ac:dyDescent="0.2">
      <c r="A92" s="8" t="s">
        <v>97</v>
      </c>
      <c r="B92" s="8" t="s">
        <v>19</v>
      </c>
      <c r="C92" s="10"/>
      <c r="D92" s="9">
        <v>16</v>
      </c>
      <c r="E92" s="9"/>
      <c r="F92" s="9">
        <v>16</v>
      </c>
      <c r="G92" s="16">
        <f>VLOOKUP(A92,[1]TDSheet!$A:$G,7,0)</f>
        <v>0.35</v>
      </c>
      <c r="L92" s="2">
        <f t="shared" si="4"/>
        <v>0</v>
      </c>
      <c r="M92" s="17"/>
      <c r="N92" s="17"/>
      <c r="P92" s="2" t="e">
        <f t="shared" si="5"/>
        <v>#DIV/0!</v>
      </c>
    </row>
    <row r="93" spans="1:16" outlineLevel="1" x14ac:dyDescent="0.2">
      <c r="A93" s="8" t="s">
        <v>98</v>
      </c>
      <c r="B93" s="8" t="s">
        <v>19</v>
      </c>
      <c r="C93" s="9">
        <v>36</v>
      </c>
      <c r="D93" s="9">
        <v>24</v>
      </c>
      <c r="E93" s="9">
        <v>9</v>
      </c>
      <c r="F93" s="9">
        <v>21</v>
      </c>
      <c r="G93" s="16">
        <v>0.33</v>
      </c>
      <c r="L93" s="2">
        <f t="shared" si="4"/>
        <v>1.8</v>
      </c>
      <c r="M93" s="17"/>
      <c r="N93" s="17"/>
      <c r="P93" s="2">
        <f t="shared" si="5"/>
        <v>11.666666666666666</v>
      </c>
    </row>
    <row r="94" spans="1:16" outlineLevel="1" x14ac:dyDescent="0.2">
      <c r="A94" s="8" t="s">
        <v>99</v>
      </c>
      <c r="B94" s="8" t="s">
        <v>19</v>
      </c>
      <c r="C94" s="9">
        <v>18</v>
      </c>
      <c r="D94" s="9"/>
      <c r="E94" s="9"/>
      <c r="F94" s="9">
        <v>13</v>
      </c>
      <c r="G94" s="16">
        <f>VLOOKUP(A94,[1]TDSheet!$A:$G,7,0)</f>
        <v>0.35</v>
      </c>
      <c r="L94" s="2">
        <f t="shared" si="4"/>
        <v>0</v>
      </c>
      <c r="M94" s="17"/>
      <c r="N94" s="17"/>
      <c r="P94" s="2" t="e">
        <f t="shared" si="5"/>
        <v>#DIV/0!</v>
      </c>
    </row>
    <row r="95" spans="1:16" outlineLevel="1" x14ac:dyDescent="0.2">
      <c r="A95" s="11" t="s">
        <v>125</v>
      </c>
      <c r="B95" s="8" t="s">
        <v>19</v>
      </c>
      <c r="C95" s="9">
        <v>9</v>
      </c>
      <c r="D95" s="9"/>
      <c r="E95" s="9">
        <v>1</v>
      </c>
      <c r="F95" s="9"/>
      <c r="G95" s="16">
        <v>0.375</v>
      </c>
      <c r="L95" s="2">
        <f t="shared" si="4"/>
        <v>0.2</v>
      </c>
      <c r="M95" s="17"/>
      <c r="N95" s="17"/>
      <c r="P95" s="2">
        <f t="shared" si="5"/>
        <v>0</v>
      </c>
    </row>
    <row r="96" spans="1:16" outlineLevel="1" x14ac:dyDescent="0.2">
      <c r="A96" s="8" t="s">
        <v>100</v>
      </c>
      <c r="B96" s="8" t="s">
        <v>19</v>
      </c>
      <c r="C96" s="9">
        <v>189</v>
      </c>
      <c r="D96" s="9">
        <v>11</v>
      </c>
      <c r="E96" s="9">
        <v>5</v>
      </c>
      <c r="F96" s="9">
        <v>187</v>
      </c>
      <c r="G96" s="16">
        <v>0.6</v>
      </c>
      <c r="L96" s="2">
        <f t="shared" si="4"/>
        <v>1</v>
      </c>
      <c r="M96" s="17"/>
      <c r="N96" s="17"/>
      <c r="P96" s="2">
        <f t="shared" si="5"/>
        <v>187</v>
      </c>
    </row>
    <row r="97" spans="1:16" outlineLevel="1" x14ac:dyDescent="0.2">
      <c r="A97" s="8" t="s">
        <v>101</v>
      </c>
      <c r="B97" s="8" t="s">
        <v>19</v>
      </c>
      <c r="C97" s="9">
        <v>-5</v>
      </c>
      <c r="D97" s="9">
        <v>7</v>
      </c>
      <c r="E97" s="9"/>
      <c r="F97" s="9">
        <v>2</v>
      </c>
      <c r="G97" s="16">
        <v>0.35</v>
      </c>
      <c r="L97" s="2">
        <f t="shared" si="4"/>
        <v>0</v>
      </c>
      <c r="M97" s="17"/>
      <c r="N97" s="17"/>
      <c r="P97" s="2" t="e">
        <f t="shared" si="5"/>
        <v>#DIV/0!</v>
      </c>
    </row>
    <row r="98" spans="1:16" outlineLevel="1" x14ac:dyDescent="0.2">
      <c r="A98" s="8" t="s">
        <v>102</v>
      </c>
      <c r="B98" s="8" t="s">
        <v>19</v>
      </c>
      <c r="C98" s="9">
        <v>32</v>
      </c>
      <c r="D98" s="9">
        <v>52</v>
      </c>
      <c r="E98" s="9">
        <v>4</v>
      </c>
      <c r="F98" s="9">
        <v>56</v>
      </c>
      <c r="G98" s="16">
        <f>VLOOKUP(A98,[1]TDSheet!$A:$G,7,0)</f>
        <v>0.4</v>
      </c>
      <c r="L98" s="2">
        <f t="shared" si="4"/>
        <v>0.8</v>
      </c>
      <c r="M98" s="17"/>
      <c r="N98" s="17"/>
      <c r="P98" s="2">
        <f t="shared" si="5"/>
        <v>70</v>
      </c>
    </row>
    <row r="99" spans="1:16" outlineLevel="1" x14ac:dyDescent="0.2">
      <c r="A99" s="8" t="s">
        <v>103</v>
      </c>
      <c r="B99" s="8" t="s">
        <v>19</v>
      </c>
      <c r="C99" s="9">
        <v>95</v>
      </c>
      <c r="D99" s="9"/>
      <c r="E99" s="9">
        <v>12</v>
      </c>
      <c r="F99" s="9">
        <v>83</v>
      </c>
      <c r="G99" s="16">
        <f>VLOOKUP(A99,[1]TDSheet!$A:$G,7,0)</f>
        <v>0.4</v>
      </c>
      <c r="L99" s="2">
        <f t="shared" si="4"/>
        <v>2.4</v>
      </c>
      <c r="M99" s="17"/>
      <c r="N99" s="17"/>
      <c r="P99" s="2">
        <f t="shared" si="5"/>
        <v>34.583333333333336</v>
      </c>
    </row>
    <row r="100" spans="1:16" outlineLevel="1" x14ac:dyDescent="0.2">
      <c r="A100" s="8" t="s">
        <v>104</v>
      </c>
      <c r="B100" s="8" t="s">
        <v>19</v>
      </c>
      <c r="C100" s="9">
        <v>30</v>
      </c>
      <c r="D100" s="9">
        <v>6</v>
      </c>
      <c r="E100" s="9">
        <v>8</v>
      </c>
      <c r="F100" s="9">
        <v>16</v>
      </c>
      <c r="G100" s="16">
        <v>0.4</v>
      </c>
      <c r="L100" s="2">
        <f t="shared" si="4"/>
        <v>1.6</v>
      </c>
      <c r="M100" s="17"/>
      <c r="N100" s="17"/>
      <c r="P100" s="2">
        <f t="shared" si="5"/>
        <v>10</v>
      </c>
    </row>
    <row r="101" spans="1:16" outlineLevel="1" x14ac:dyDescent="0.2">
      <c r="A101" s="8" t="s">
        <v>105</v>
      </c>
      <c r="B101" s="8" t="s">
        <v>10</v>
      </c>
      <c r="C101" s="9">
        <v>31.975999999999999</v>
      </c>
      <c r="D101" s="9">
        <v>9.2070000000000007</v>
      </c>
      <c r="E101" s="9">
        <v>6.0220000000000002</v>
      </c>
      <c r="F101" s="9">
        <v>24.134</v>
      </c>
      <c r="G101" s="16">
        <v>1</v>
      </c>
      <c r="L101" s="2">
        <f t="shared" si="4"/>
        <v>1.2044000000000001</v>
      </c>
      <c r="M101" s="17"/>
      <c r="N101" s="17"/>
      <c r="P101" s="2">
        <f t="shared" si="5"/>
        <v>20.038193291265358</v>
      </c>
    </row>
    <row r="102" spans="1:16" outlineLevel="1" x14ac:dyDescent="0.2">
      <c r="A102" s="8" t="s">
        <v>106</v>
      </c>
      <c r="B102" s="8" t="s">
        <v>10</v>
      </c>
      <c r="C102" s="9">
        <v>420.21</v>
      </c>
      <c r="D102" s="9">
        <v>398.435</v>
      </c>
      <c r="E102" s="9">
        <v>201.99</v>
      </c>
      <c r="F102" s="9">
        <v>208.78</v>
      </c>
      <c r="G102" s="16">
        <v>1</v>
      </c>
      <c r="L102" s="2">
        <f t="shared" si="4"/>
        <v>40.398000000000003</v>
      </c>
      <c r="M102" s="17"/>
      <c r="N102" s="17"/>
      <c r="P102" s="2">
        <f t="shared" si="5"/>
        <v>5.1680776276053262</v>
      </c>
    </row>
    <row r="103" spans="1:16" outlineLevel="1" x14ac:dyDescent="0.2">
      <c r="A103" s="8" t="s">
        <v>107</v>
      </c>
      <c r="B103" s="8" t="s">
        <v>10</v>
      </c>
      <c r="C103" s="9">
        <v>25.8</v>
      </c>
      <c r="D103" s="9">
        <v>10.85</v>
      </c>
      <c r="E103" s="9">
        <v>6.66</v>
      </c>
      <c r="F103" s="9">
        <v>29.91</v>
      </c>
      <c r="G103" s="16">
        <v>1</v>
      </c>
      <c r="L103" s="2">
        <f t="shared" si="4"/>
        <v>1.3320000000000001</v>
      </c>
      <c r="M103" s="17"/>
      <c r="N103" s="17"/>
      <c r="P103" s="2">
        <f t="shared" si="5"/>
        <v>22.454954954954953</v>
      </c>
    </row>
    <row r="104" spans="1:16" outlineLevel="1" x14ac:dyDescent="0.2">
      <c r="A104" s="8" t="s">
        <v>108</v>
      </c>
      <c r="B104" s="8" t="s">
        <v>10</v>
      </c>
      <c r="C104" s="9">
        <v>94.715000000000003</v>
      </c>
      <c r="D104" s="9">
        <v>1.5</v>
      </c>
      <c r="E104" s="9"/>
      <c r="F104" s="9">
        <v>84.26</v>
      </c>
      <c r="G104" s="16">
        <v>1</v>
      </c>
      <c r="L104" s="2">
        <f t="shared" si="4"/>
        <v>0</v>
      </c>
      <c r="M104" s="17"/>
      <c r="N104" s="17"/>
      <c r="P104" s="2" t="e">
        <f t="shared" si="5"/>
        <v>#DIV/0!</v>
      </c>
    </row>
    <row r="105" spans="1:16" outlineLevel="1" x14ac:dyDescent="0.2">
      <c r="A105" s="8" t="s">
        <v>109</v>
      </c>
      <c r="B105" s="8" t="s">
        <v>10</v>
      </c>
      <c r="C105" s="9">
        <v>-2.7480000000000002</v>
      </c>
      <c r="D105" s="9">
        <v>194.44300000000001</v>
      </c>
      <c r="E105" s="9">
        <v>102.116</v>
      </c>
      <c r="F105" s="9">
        <v>41.171999999999997</v>
      </c>
      <c r="G105" s="16">
        <v>1</v>
      </c>
      <c r="L105" s="2">
        <f t="shared" si="4"/>
        <v>20.423200000000001</v>
      </c>
      <c r="M105" s="17"/>
      <c r="N105" s="17"/>
      <c r="P105" s="2">
        <f t="shared" si="5"/>
        <v>2.0159426534529357</v>
      </c>
    </row>
    <row r="106" spans="1:16" outlineLevel="1" x14ac:dyDescent="0.2">
      <c r="A106" s="8" t="s">
        <v>110</v>
      </c>
      <c r="B106" s="8" t="s">
        <v>19</v>
      </c>
      <c r="C106" s="9">
        <v>190</v>
      </c>
      <c r="D106" s="9">
        <v>208</v>
      </c>
      <c r="E106" s="9">
        <v>121</v>
      </c>
      <c r="F106" s="9">
        <v>30</v>
      </c>
      <c r="G106" s="16">
        <f>VLOOKUP(A106,[1]TDSheet!$A:$G,7,0)</f>
        <v>0.45</v>
      </c>
      <c r="L106" s="2">
        <f t="shared" si="4"/>
        <v>24.2</v>
      </c>
      <c r="M106" s="17"/>
      <c r="N106" s="17"/>
      <c r="P106" s="2">
        <f t="shared" si="5"/>
        <v>1.2396694214876034</v>
      </c>
    </row>
    <row r="107" spans="1:16" outlineLevel="1" x14ac:dyDescent="0.2">
      <c r="A107" s="8" t="s">
        <v>111</v>
      </c>
      <c r="B107" s="8" t="s">
        <v>10</v>
      </c>
      <c r="C107" s="9">
        <v>506.89</v>
      </c>
      <c r="D107" s="9">
        <v>1.802</v>
      </c>
      <c r="E107" s="9"/>
      <c r="F107" s="9">
        <v>506.87700000000001</v>
      </c>
      <c r="G107" s="16">
        <v>1</v>
      </c>
      <c r="L107" s="2">
        <f t="shared" si="4"/>
        <v>0</v>
      </c>
      <c r="M107" s="17"/>
      <c r="N107" s="17"/>
      <c r="P107" s="2" t="e">
        <f t="shared" si="5"/>
        <v>#DIV/0!</v>
      </c>
    </row>
    <row r="108" spans="1:16" outlineLevel="1" x14ac:dyDescent="0.2">
      <c r="A108" s="8" t="s">
        <v>112</v>
      </c>
      <c r="B108" s="8" t="s">
        <v>10</v>
      </c>
      <c r="C108" s="9">
        <v>353.14100000000002</v>
      </c>
      <c r="D108" s="9">
        <v>30.648</v>
      </c>
      <c r="E108" s="9">
        <v>60.884</v>
      </c>
      <c r="F108" s="9">
        <v>288.024</v>
      </c>
      <c r="G108" s="16">
        <v>1</v>
      </c>
      <c r="L108" s="2">
        <f t="shared" si="4"/>
        <v>12.1768</v>
      </c>
      <c r="M108" s="17"/>
      <c r="N108" s="17"/>
      <c r="P108" s="2">
        <f t="shared" si="5"/>
        <v>23.653505025950988</v>
      </c>
    </row>
    <row r="109" spans="1:16" outlineLevel="1" x14ac:dyDescent="0.2">
      <c r="A109" s="8" t="s">
        <v>113</v>
      </c>
      <c r="B109" s="8" t="s">
        <v>19</v>
      </c>
      <c r="C109" s="9">
        <v>282</v>
      </c>
      <c r="D109" s="9"/>
      <c r="E109" s="9">
        <v>9</v>
      </c>
      <c r="F109" s="9">
        <v>269</v>
      </c>
      <c r="G109" s="16">
        <f>VLOOKUP(A109,[1]TDSheet!$A:$G,7,0)</f>
        <v>0.45</v>
      </c>
      <c r="L109" s="2">
        <f t="shared" si="4"/>
        <v>1.8</v>
      </c>
      <c r="M109" s="17"/>
      <c r="N109" s="17"/>
      <c r="P109" s="2">
        <f t="shared" si="5"/>
        <v>149.44444444444443</v>
      </c>
    </row>
    <row r="110" spans="1:16" outlineLevel="1" x14ac:dyDescent="0.2">
      <c r="A110" s="8" t="s">
        <v>114</v>
      </c>
      <c r="B110" s="8" t="s">
        <v>19</v>
      </c>
      <c r="C110" s="9">
        <v>105</v>
      </c>
      <c r="D110" s="9">
        <v>192</v>
      </c>
      <c r="E110" s="9">
        <v>27</v>
      </c>
      <c r="F110" s="9">
        <v>149</v>
      </c>
      <c r="G110" s="16">
        <f>VLOOKUP(A110,[1]TDSheet!$A:$G,7,0)</f>
        <v>0.45</v>
      </c>
      <c r="L110" s="2">
        <f t="shared" si="4"/>
        <v>5.4</v>
      </c>
      <c r="M110" s="17"/>
      <c r="N110" s="17"/>
      <c r="P110" s="2">
        <f t="shared" si="5"/>
        <v>27.592592592592592</v>
      </c>
    </row>
    <row r="111" spans="1:16" outlineLevel="1" x14ac:dyDescent="0.2">
      <c r="A111" s="8" t="s">
        <v>115</v>
      </c>
      <c r="B111" s="8" t="s">
        <v>10</v>
      </c>
      <c r="C111" s="10"/>
      <c r="D111" s="9">
        <v>21.382999999999999</v>
      </c>
      <c r="E111" s="9"/>
      <c r="F111" s="9">
        <v>21.382999999999999</v>
      </c>
      <c r="G111" s="16">
        <v>1</v>
      </c>
      <c r="L111" s="2">
        <f t="shared" si="4"/>
        <v>0</v>
      </c>
      <c r="M111" s="17"/>
      <c r="N111" s="17"/>
      <c r="P111" s="2" t="e">
        <f t="shared" si="5"/>
        <v>#DIV/0!</v>
      </c>
    </row>
    <row r="112" spans="1:16" outlineLevel="1" x14ac:dyDescent="0.2">
      <c r="A112" s="8" t="s">
        <v>116</v>
      </c>
      <c r="B112" s="8" t="s">
        <v>10</v>
      </c>
      <c r="C112" s="9">
        <v>1627.268</v>
      </c>
      <c r="D112" s="9">
        <v>212.61500000000001</v>
      </c>
      <c r="E112" s="9">
        <v>314.71499999999997</v>
      </c>
      <c r="F112" s="9">
        <v>1030.365</v>
      </c>
      <c r="G112" s="16">
        <v>1</v>
      </c>
      <c r="L112" s="2">
        <f t="shared" si="4"/>
        <v>62.942999999999998</v>
      </c>
      <c r="M112" s="17"/>
      <c r="N112" s="17"/>
      <c r="P112" s="2">
        <f t="shared" si="5"/>
        <v>16.369810781182977</v>
      </c>
    </row>
    <row r="113" spans="1:16" outlineLevel="1" x14ac:dyDescent="0.2">
      <c r="A113" s="8" t="s">
        <v>117</v>
      </c>
      <c r="B113" s="8" t="s">
        <v>10</v>
      </c>
      <c r="C113" s="9">
        <v>103.703</v>
      </c>
      <c r="D113" s="9">
        <v>49.597999999999999</v>
      </c>
      <c r="E113" s="9">
        <v>1.04</v>
      </c>
      <c r="F113" s="9">
        <v>131.374</v>
      </c>
      <c r="G113" s="16">
        <v>1</v>
      </c>
      <c r="L113" s="2">
        <f t="shared" si="4"/>
        <v>0.20800000000000002</v>
      </c>
      <c r="M113" s="17"/>
      <c r="N113" s="17"/>
      <c r="P113" s="2">
        <f t="shared" si="5"/>
        <v>631.60576923076917</v>
      </c>
    </row>
    <row r="114" spans="1:16" outlineLevel="1" x14ac:dyDescent="0.2">
      <c r="A114" s="8" t="s">
        <v>118</v>
      </c>
      <c r="B114" s="8" t="s">
        <v>10</v>
      </c>
      <c r="C114" s="9">
        <v>37.35</v>
      </c>
      <c r="D114" s="9">
        <v>5.0250000000000004</v>
      </c>
      <c r="E114" s="9"/>
      <c r="F114" s="9">
        <v>35.232999999999997</v>
      </c>
      <c r="G114" s="16">
        <v>1</v>
      </c>
      <c r="L114" s="2">
        <f t="shared" si="4"/>
        <v>0</v>
      </c>
      <c r="M114" s="17"/>
      <c r="N114" s="17"/>
      <c r="P114" s="2" t="e">
        <f t="shared" si="5"/>
        <v>#DIV/0!</v>
      </c>
    </row>
    <row r="115" spans="1:16" outlineLevel="1" x14ac:dyDescent="0.2">
      <c r="A115" s="8" t="s">
        <v>119</v>
      </c>
      <c r="B115" s="8" t="s">
        <v>19</v>
      </c>
      <c r="C115" s="10"/>
      <c r="D115" s="9">
        <v>20</v>
      </c>
      <c r="E115" s="9"/>
      <c r="F115" s="9">
        <v>20</v>
      </c>
      <c r="G115" s="16">
        <v>0.4</v>
      </c>
      <c r="L115" s="2">
        <f t="shared" si="4"/>
        <v>0</v>
      </c>
      <c r="M115" s="17"/>
      <c r="N115" s="17"/>
      <c r="P115" s="2" t="e">
        <f t="shared" si="5"/>
        <v>#DIV/0!</v>
      </c>
    </row>
    <row r="116" spans="1:16" outlineLevel="1" x14ac:dyDescent="0.2">
      <c r="A116" s="8" t="s">
        <v>120</v>
      </c>
      <c r="B116" s="8" t="s">
        <v>19</v>
      </c>
      <c r="C116" s="9">
        <v>18</v>
      </c>
      <c r="D116" s="9"/>
      <c r="E116" s="9">
        <v>6</v>
      </c>
      <c r="F116" s="9">
        <v>12</v>
      </c>
      <c r="G116" s="16">
        <v>0.5</v>
      </c>
      <c r="L116" s="2">
        <f t="shared" si="4"/>
        <v>1.2</v>
      </c>
      <c r="M116" s="17"/>
      <c r="N116" s="17"/>
      <c r="P116" s="2">
        <f t="shared" si="5"/>
        <v>10</v>
      </c>
    </row>
    <row r="117" spans="1:16" outlineLevel="1" x14ac:dyDescent="0.2">
      <c r="A117" s="8" t="s">
        <v>121</v>
      </c>
      <c r="B117" s="8" t="s">
        <v>19</v>
      </c>
      <c r="C117" s="9">
        <v>12</v>
      </c>
      <c r="D117" s="9">
        <v>24</v>
      </c>
      <c r="E117" s="9">
        <v>2</v>
      </c>
      <c r="F117" s="9">
        <v>22</v>
      </c>
      <c r="G117" s="16">
        <v>0.35</v>
      </c>
      <c r="L117" s="2">
        <f t="shared" si="4"/>
        <v>0.4</v>
      </c>
      <c r="M117" s="17"/>
      <c r="N117" s="17"/>
      <c r="P117" s="2">
        <f t="shared" si="5"/>
        <v>55</v>
      </c>
    </row>
    <row r="118" spans="1:16" outlineLevel="1" x14ac:dyDescent="0.2">
      <c r="A118" s="8" t="s">
        <v>122</v>
      </c>
      <c r="B118" s="8" t="s">
        <v>10</v>
      </c>
      <c r="C118" s="10"/>
      <c r="D118" s="9">
        <v>39.906999999999996</v>
      </c>
      <c r="E118" s="9">
        <v>2.66</v>
      </c>
      <c r="F118" s="9">
        <v>37.247</v>
      </c>
      <c r="G118" s="16">
        <v>1</v>
      </c>
      <c r="L118" s="2">
        <f t="shared" si="4"/>
        <v>0.53200000000000003</v>
      </c>
      <c r="M118" s="17"/>
      <c r="N118" s="17"/>
      <c r="P118" s="2">
        <f t="shared" si="5"/>
        <v>70.013157894736835</v>
      </c>
    </row>
    <row r="119" spans="1:16" outlineLevel="1" x14ac:dyDescent="0.2">
      <c r="A119" s="8" t="s">
        <v>123</v>
      </c>
      <c r="B119" s="8" t="s">
        <v>10</v>
      </c>
      <c r="C119" s="9">
        <v>93.75</v>
      </c>
      <c r="D119" s="9">
        <v>5.4550000000000001</v>
      </c>
      <c r="E119" s="9">
        <v>32.119999999999997</v>
      </c>
      <c r="F119" s="9">
        <v>63.024999999999999</v>
      </c>
      <c r="G119" s="16">
        <v>1</v>
      </c>
      <c r="L119" s="2">
        <f t="shared" si="4"/>
        <v>6.4239999999999995</v>
      </c>
      <c r="M119" s="17"/>
      <c r="N119" s="17"/>
      <c r="P119" s="2">
        <f t="shared" si="5"/>
        <v>9.8108655043586559</v>
      </c>
    </row>
    <row r="120" spans="1:16" outlineLevel="1" x14ac:dyDescent="0.2">
      <c r="A120" s="8" t="s">
        <v>124</v>
      </c>
      <c r="B120" s="8" t="s">
        <v>19</v>
      </c>
      <c r="C120" s="10"/>
      <c r="D120" s="9">
        <v>12</v>
      </c>
      <c r="E120" s="9"/>
      <c r="F120" s="9">
        <v>12</v>
      </c>
      <c r="G120" s="16">
        <v>0.28000000000000003</v>
      </c>
      <c r="L120" s="2">
        <f t="shared" si="4"/>
        <v>0</v>
      </c>
      <c r="M120" s="17"/>
      <c r="N120" s="17"/>
      <c r="P120" s="2" t="e">
        <f t="shared" si="5"/>
        <v>#DIV/0!</v>
      </c>
    </row>
  </sheetData>
  <autoFilter ref="A3:V120" xr:uid="{042774C4-DA42-4628-873B-229EFFB4F0C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2023-09-08T12:55:18Z</dcterms:modified>
</cp:coreProperties>
</file>