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тест КР_СЧ\"/>
    </mc:Choice>
  </mc:AlternateContent>
  <xr:revisionPtr revIDLastSave="0" documentId="13_ncr:1_{EE9B460D-75B9-44D6-AFA3-6D878710A20F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definedNames>
    <definedName name="_xlnm._FilterDatabase" localSheetId="0" hidden="1">TDSheet!$A$3:$V$87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" i="1" l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6" i="1"/>
  <c r="L5" i="1" s="1"/>
  <c r="I5" i="1"/>
  <c r="F58" i="1"/>
  <c r="F57" i="1"/>
  <c r="F67" i="1"/>
  <c r="F20" i="1"/>
  <c r="F79" i="1"/>
  <c r="E5" i="1"/>
  <c r="V5" i="1"/>
  <c r="U5" i="1"/>
  <c r="S5" i="1"/>
  <c r="R5" i="1"/>
  <c r="Q5" i="1"/>
  <c r="N5" i="1"/>
  <c r="M5" i="1"/>
  <c r="K5" i="1"/>
  <c r="J5" i="1"/>
  <c r="H5" i="1"/>
  <c r="F5" i="1" l="1"/>
</calcChain>
</file>

<file path=xl/sharedStrings.xml><?xml version="1.0" encoding="utf-8"?>
<sst xmlns="http://schemas.openxmlformats.org/spreadsheetml/2006/main" count="189" uniqueCount="102">
  <si>
    <t>Период: 31.08.2023 - 07.09.2023</t>
  </si>
  <si>
    <t>Склад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</si>
  <si>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</si>
  <si>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</si>
  <si>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</si>
  <si>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</si>
  <si>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</si>
  <si>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</si>
  <si>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</si>
  <si>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 xml:space="preserve"> 004   Колбаса Вязанка со шпиком, вектор ВЕС, ПОКОМ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</si>
  <si>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</si>
  <si>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</si>
  <si>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</si>
  <si>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</si>
  <si>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</si>
  <si>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</si>
  <si>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</si>
  <si>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</si>
  <si>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</si>
  <si>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</si>
  <si>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</si>
  <si>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</si>
  <si>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</si>
  <si>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</si>
  <si>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</si>
  <si>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</si>
  <si>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</si>
  <si>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</si>
  <si>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</si>
  <si>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</si>
  <si>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</si>
  <si>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</si>
  <si>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</si>
  <si>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</si>
  <si>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</si>
  <si>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</si>
  <si>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</si>
  <si>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</si>
  <si>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</si>
  <si>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</si>
  <si>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120  Паштет печеночный Копченый бекон со вкусом копченого бекона 0,1 кг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</si>
  <si>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</si>
  <si>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</si>
  <si>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222  Колбаса Докторская стародворская, ВЕС, ВсхЗв   ПОКОМ</t>
  </si>
  <si>
    <t xml:space="preserve"> 226  Колбаса Княжеская, с/к белков.обол в термоусад. пакете, ВЕС, ТМ Стародворье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</si>
  <si>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</si>
  <si>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</si>
  <si>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</si>
  <si>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</si>
  <si>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</si>
  <si>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</si>
  <si>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</si>
  <si>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</si>
  <si>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</si>
  <si>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</si>
  <si>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249  Сардельки Сочные,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</si>
  <si>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</si>
  <si>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</si>
  <si>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</si>
  <si>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</si>
  <si>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</si>
  <si>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</si>
  <si>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</si>
  <si>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</si>
  <si>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</si>
  <si>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</si>
  <si>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</si>
  <si>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</si>
  <si>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</si>
  <si>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</si>
  <si>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286  Колбаса Сервелат Левантский ТМ Особый Рецепт, 0,35 кг.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</si>
  <si>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</si>
  <si>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</si>
  <si>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</si>
  <si>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</si>
  <si>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</si>
  <si>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</si>
  <si>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</si>
  <si>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</si>
  <si>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</si>
  <si>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</si>
  <si>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</si>
  <si>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</si>
  <si>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</si>
  <si>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</si>
  <si>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339  Колбаса вареная Филейская ТМ Вязанка ТС Классическая, 0,40 кг.  ПОКОМ</t>
  </si>
  <si>
    <t>БОНУС_Колбаса вареная Филейская ТМ Вязанка ТС Классическая ВЕС  ПОКОМ</t>
  </si>
  <si>
    <t>БОНУС_Колбаса Докторская Особая ТМ Особый рецепт,  0,5кг, ПОКОМ</t>
  </si>
  <si>
    <t>БОНУС_Колбаса Мясорубская с рубленой грудинкой 0,35кг срез ТМ Стародворье  ПОКОМ</t>
  </si>
  <si>
    <t>БОНУС_Колбаса Мясорубская с рубленой грудинкой ВЕС ТМ Стародворье  ПОКОМ</t>
  </si>
  <si>
    <t>БОНУС_Колбаса Сервелат Филедворский, фиброуз, в/у 0,35 кг срез,  ПОКОМ</t>
  </si>
  <si>
    <t>БОНУС_Сосиски Баварские,  0.42кг,ПОКОМ</t>
  </si>
  <si>
    <t>БОНУС_Сосиски Сочинки с сочной грудинкой, МГС 0.4кг,   ПОКОМ</t>
  </si>
  <si>
    <t>крат</t>
  </si>
  <si>
    <t>заяв</t>
  </si>
  <si>
    <t>раз</t>
  </si>
  <si>
    <t>заказ</t>
  </si>
  <si>
    <t>ср</t>
  </si>
  <si>
    <t>кон ост</t>
  </si>
  <si>
    <t>ост без заказа</t>
  </si>
  <si>
    <t>коментарий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</si>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</sst>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2" xfId="0" applyNumberFormat="1" applyFont="1" applyFill="1" applyBorder="1" applyAlignment="1">
      <alignment horizontal="righ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0" fillId="0" borderId="2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4" fontId="4" fillId="4" borderId="3" xfId="0" applyNumberFormat="1" applyFont="1" applyFill="1" applyBorder="1" applyAlignment="1">
      <alignment horizontal="right" vertical="top"/>
    </xf>
    <xf numFmtId="164" fontId="3" fillId="0" borderId="1" xfId="0" applyNumberFormat="1" applyFont="1" applyBorder="1" applyAlignment="1">
      <alignment horizontal="left" vertical="top"/>
    </xf>
    <xf numFmtId="164" fontId="0" fillId="5" borderId="1" xfId="0" applyNumberFormat="1" applyFill="1" applyBorder="1" applyAlignment="1">
      <alignment horizontal="right" vertical="top"/>
    </xf>
    <xf numFmtId="164" fontId="5" fillId="5" borderId="1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4" fontId="0" fillId="0" borderId="4" xfId="0" applyNumberForma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V87"/>
  <sheetViews>
    <sheetView tabSelected="1" zoomScale="115" zoomScaleNormal="115" workbookViewId="0">
      <pane ySplit="5" topLeftCell="A6" activePane="bottomLeft" state="frozen"/>
      <selection pane="bottomLeft" activeCell="U19" sqref="U19"/>
    </sheetView>
  </sheetViews>
  <sheetFormatPr defaultColWidth="10.5" defaultRowHeight="11.45" customHeight="1" outlineLevelRow="1" x14ac:dyDescent="0.2"/>
  <cols>
    <col min="1" max="1" width="81.83203125" style="1" customWidth="1"/>
    <col min="2" max="2" width="4" style="1" customWidth="1"/>
    <col min="3" max="6" width="7.33203125" style="1" customWidth="1"/>
    <col min="7" max="7" width="5" style="18" customWidth="1"/>
    <col min="8" max="8" width="1.83203125" style="2" customWidth="1"/>
    <col min="9" max="9" width="2" style="2" customWidth="1"/>
    <col min="10" max="11" width="5.5" style="2" customWidth="1"/>
    <col min="12" max="12" width="6.33203125" style="2" customWidth="1"/>
    <col min="13" max="13" width="10.5" style="2"/>
    <col min="14" max="14" width="2.1640625" style="2" customWidth="1"/>
    <col min="15" max="16" width="6.1640625" style="2" customWidth="1"/>
    <col min="17" max="19" width="3.6640625" style="2" customWidth="1"/>
    <col min="20" max="16384" width="10.5" style="2"/>
  </cols>
  <sheetData>
    <row r="1" spans="1:22" ht="12.95" customHeight="1" outlineLevel="1" x14ac:dyDescent="0.2">
      <c r="A1" s="3" t="s">
        <v>0</v>
      </c>
      <c r="B1" s="3"/>
      <c r="C1" s="3"/>
    </row>
    <row r="2" spans="1:22" ht="12.95" customHeight="1" outlineLevel="1" x14ac:dyDescent="0.2">
      <c r="B2" s="3"/>
      <c r="C2" s="3"/>
    </row>
    <row r="3" spans="1:22" ht="12.95" customHeight="1" x14ac:dyDescent="0.2">
      <c r="A3" s="4" t="s">
        <v>1</v>
      </c>
      <c r="B3" s="4"/>
      <c r="C3" s="4" t="s">
        <v>2</v>
      </c>
      <c r="D3" s="4"/>
      <c r="E3" s="4"/>
      <c r="F3" s="4"/>
      <c r="G3" s="11" t="s">
        <v>93</v>
      </c>
      <c r="H3" s="12" t="s">
        <v>94</v>
      </c>
      <c r="I3" s="12" t="s">
        <v>95</v>
      </c>
      <c r="J3" s="12" t="s">
        <v>96</v>
      </c>
      <c r="K3" s="12" t="s">
        <v>96</v>
      </c>
      <c r="L3" s="12" t="s">
        <v>97</v>
      </c>
      <c r="M3" s="12" t="s">
        <v>96</v>
      </c>
      <c r="N3" s="12" t="s">
        <v>96</v>
      </c>
      <c r="O3" s="12" t="s">
        <v>98</v>
      </c>
      <c r="P3" s="12" t="s">
        <v>99</v>
      </c>
      <c r="Q3" s="13" t="s">
        <v>97</v>
      </c>
      <c r="R3" s="13" t="s">
        <v>97</v>
      </c>
      <c r="S3" s="13" t="s">
        <v>97</v>
      </c>
      <c r="T3" s="12" t="s">
        <v>100</v>
      </c>
      <c r="U3" s="12" t="s">
        <v>101</v>
      </c>
      <c r="V3" s="12" t="s">
        <v>101</v>
      </c>
    </row>
    <row r="4" spans="1:22" ht="26.1" customHeight="1" x14ac:dyDescent="0.2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11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</row>
    <row r="5" spans="1:22" ht="11.1" customHeight="1" x14ac:dyDescent="0.2">
      <c r="A5" s="5"/>
      <c r="B5" s="5"/>
      <c r="C5" s="6"/>
      <c r="D5" s="7"/>
      <c r="E5" s="14">
        <f t="shared" ref="E5:F5" si="0">SUM(E6:E79)</f>
        <v>7271.6730000000016</v>
      </c>
      <c r="F5" s="14">
        <f t="shared" si="0"/>
        <v>9136.496000000001</v>
      </c>
      <c r="G5" s="11"/>
      <c r="H5" s="14">
        <f t="shared" ref="H5:N5" si="1">SUM(H6:H79)</f>
        <v>0</v>
      </c>
      <c r="I5" s="14">
        <f t="shared" si="1"/>
        <v>0</v>
      </c>
      <c r="J5" s="14">
        <f t="shared" si="1"/>
        <v>0</v>
      </c>
      <c r="K5" s="14">
        <f t="shared" si="1"/>
        <v>0</v>
      </c>
      <c r="L5" s="14">
        <f t="shared" si="1"/>
        <v>1454.3345999999997</v>
      </c>
      <c r="M5" s="14">
        <f t="shared" si="1"/>
        <v>0</v>
      </c>
      <c r="N5" s="14">
        <f t="shared" si="1"/>
        <v>0</v>
      </c>
      <c r="O5" s="12"/>
      <c r="P5" s="12"/>
      <c r="Q5" s="14">
        <f>SUM(Q6:Q79)</f>
        <v>0</v>
      </c>
      <c r="R5" s="14">
        <f>SUM(R6:R79)</f>
        <v>0</v>
      </c>
      <c r="S5" s="14">
        <f>SUM(S6:S79)</f>
        <v>0</v>
      </c>
      <c r="T5" s="12"/>
      <c r="U5" s="14">
        <f>SUM(U6:U79)</f>
        <v>0</v>
      </c>
      <c r="V5" s="14">
        <f>SUM(V6:V79)</f>
        <v>0</v>
      </c>
    </row>
    <row r="6" spans="1:22" ht="11.1" customHeight="1" outlineLevel="1" x14ac:dyDescent="0.2">
      <c r="A6" s="8" t="s">
        <v>9</v>
      </c>
      <c r="B6" s="8" t="s">
        <v>10</v>
      </c>
      <c r="C6" s="9">
        <v>14.835000000000001</v>
      </c>
      <c r="D6" s="9">
        <v>10.65</v>
      </c>
      <c r="E6" s="9">
        <v>6.76</v>
      </c>
      <c r="F6" s="9">
        <v>12.065</v>
      </c>
      <c r="G6" s="18">
        <v>1</v>
      </c>
      <c r="L6" s="2">
        <f>E6/5</f>
        <v>1.3519999999999999</v>
      </c>
      <c r="M6" s="19"/>
      <c r="N6" s="19"/>
      <c r="P6" s="2">
        <f>F6/L6</f>
        <v>8.9238165680473376</v>
      </c>
    </row>
    <row r="7" spans="1:22" ht="11.1" customHeight="1" outlineLevel="1" x14ac:dyDescent="0.2">
      <c r="A7" s="8" t="s">
        <v>11</v>
      </c>
      <c r="B7" s="8" t="s">
        <v>10</v>
      </c>
      <c r="C7" s="9">
        <v>120.53</v>
      </c>
      <c r="D7" s="9">
        <v>173.17</v>
      </c>
      <c r="E7" s="9">
        <v>122.97199999999999</v>
      </c>
      <c r="F7" s="9">
        <v>145.744</v>
      </c>
      <c r="G7" s="18">
        <v>1</v>
      </c>
      <c r="L7" s="2">
        <f t="shared" ref="L7:L70" si="2">E7/5</f>
        <v>24.5944</v>
      </c>
      <c r="M7" s="19"/>
      <c r="N7" s="19"/>
      <c r="P7" s="2">
        <f t="shared" ref="P7:P70" si="3">F7/L7</f>
        <v>5.9259018313111929</v>
      </c>
    </row>
    <row r="8" spans="1:22" ht="11.1" customHeight="1" outlineLevel="1" x14ac:dyDescent="0.2">
      <c r="A8" s="8" t="s">
        <v>12</v>
      </c>
      <c r="B8" s="8" t="s">
        <v>10</v>
      </c>
      <c r="C8" s="9">
        <v>14.978999999999999</v>
      </c>
      <c r="D8" s="9">
        <v>32.942</v>
      </c>
      <c r="E8" s="9">
        <v>16.367000000000001</v>
      </c>
      <c r="F8" s="9">
        <v>15.151999999999999</v>
      </c>
      <c r="G8" s="18">
        <v>1</v>
      </c>
      <c r="L8" s="2">
        <f t="shared" si="2"/>
        <v>3.2734000000000001</v>
      </c>
      <c r="M8" s="19"/>
      <c r="N8" s="19"/>
      <c r="P8" s="2">
        <f t="shared" si="3"/>
        <v>4.6288262968167651</v>
      </c>
    </row>
    <row r="9" spans="1:22" ht="11.1" customHeight="1" outlineLevel="1" x14ac:dyDescent="0.2">
      <c r="A9" s="8" t="s">
        <v>13</v>
      </c>
      <c r="B9" s="8" t="s">
        <v>10</v>
      </c>
      <c r="C9" s="9">
        <v>16.206</v>
      </c>
      <c r="D9" s="9">
        <v>34.792000000000002</v>
      </c>
      <c r="E9" s="9">
        <v>14.792</v>
      </c>
      <c r="F9" s="9">
        <v>29.326000000000001</v>
      </c>
      <c r="G9" s="18">
        <v>1</v>
      </c>
      <c r="L9" s="2">
        <f t="shared" si="2"/>
        <v>2.9584000000000001</v>
      </c>
      <c r="M9" s="19"/>
      <c r="N9" s="19"/>
      <c r="P9" s="2">
        <f t="shared" si="3"/>
        <v>9.9127906976744189</v>
      </c>
    </row>
    <row r="10" spans="1:22" ht="11.1" customHeight="1" outlineLevel="1" x14ac:dyDescent="0.2">
      <c r="A10" s="8" t="s">
        <v>14</v>
      </c>
      <c r="B10" s="8" t="s">
        <v>15</v>
      </c>
      <c r="C10" s="9">
        <v>96</v>
      </c>
      <c r="D10" s="9">
        <v>259</v>
      </c>
      <c r="E10" s="9">
        <v>96</v>
      </c>
      <c r="F10" s="9">
        <v>229</v>
      </c>
      <c r="G10" s="18">
        <v>0.5</v>
      </c>
      <c r="L10" s="2">
        <f t="shared" si="2"/>
        <v>19.2</v>
      </c>
      <c r="M10" s="19"/>
      <c r="N10" s="19"/>
      <c r="P10" s="2">
        <f t="shared" si="3"/>
        <v>11.927083333333334</v>
      </c>
    </row>
    <row r="11" spans="1:22" ht="11.1" customHeight="1" outlineLevel="1" x14ac:dyDescent="0.2">
      <c r="A11" s="8" t="s">
        <v>16</v>
      </c>
      <c r="B11" s="8" t="s">
        <v>15</v>
      </c>
      <c r="C11" s="9">
        <v>514</v>
      </c>
      <c r="D11" s="9">
        <v>946</v>
      </c>
      <c r="E11" s="9">
        <v>447</v>
      </c>
      <c r="F11" s="9">
        <v>758</v>
      </c>
      <c r="G11" s="18">
        <v>0.4</v>
      </c>
      <c r="L11" s="2">
        <f t="shared" si="2"/>
        <v>89.4</v>
      </c>
      <c r="M11" s="19"/>
      <c r="N11" s="19"/>
      <c r="P11" s="2">
        <f t="shared" si="3"/>
        <v>8.4787472035794185</v>
      </c>
    </row>
    <row r="12" spans="1:22" ht="11.1" customHeight="1" outlineLevel="1" x14ac:dyDescent="0.2">
      <c r="A12" s="8" t="s">
        <v>17</v>
      </c>
      <c r="B12" s="8" t="s">
        <v>15</v>
      </c>
      <c r="C12" s="9">
        <v>33</v>
      </c>
      <c r="D12" s="9"/>
      <c r="E12" s="9">
        <v>31</v>
      </c>
      <c r="F12" s="9"/>
      <c r="G12" s="18">
        <v>0.5</v>
      </c>
      <c r="L12" s="2">
        <f t="shared" si="2"/>
        <v>6.2</v>
      </c>
      <c r="M12" s="19"/>
      <c r="N12" s="19"/>
      <c r="P12" s="2">
        <f t="shared" si="3"/>
        <v>0</v>
      </c>
    </row>
    <row r="13" spans="1:22" ht="11.1" customHeight="1" outlineLevel="1" x14ac:dyDescent="0.2">
      <c r="A13" s="8" t="s">
        <v>18</v>
      </c>
      <c r="B13" s="8" t="s">
        <v>15</v>
      </c>
      <c r="C13" s="9">
        <v>456</v>
      </c>
      <c r="D13" s="9">
        <v>751</v>
      </c>
      <c r="E13" s="9">
        <v>360</v>
      </c>
      <c r="F13" s="9">
        <v>741</v>
      </c>
      <c r="G13" s="18">
        <v>0.45</v>
      </c>
      <c r="L13" s="2">
        <f t="shared" si="2"/>
        <v>72</v>
      </c>
      <c r="M13" s="19"/>
      <c r="N13" s="19"/>
      <c r="P13" s="2">
        <f t="shared" si="3"/>
        <v>10.291666666666666</v>
      </c>
    </row>
    <row r="14" spans="1:22" ht="11.1" customHeight="1" outlineLevel="1" x14ac:dyDescent="0.2">
      <c r="A14" s="8" t="s">
        <v>19</v>
      </c>
      <c r="B14" s="8" t="s">
        <v>15</v>
      </c>
      <c r="C14" s="9">
        <v>446</v>
      </c>
      <c r="D14" s="9">
        <v>743</v>
      </c>
      <c r="E14" s="9">
        <v>363</v>
      </c>
      <c r="F14" s="9">
        <v>719</v>
      </c>
      <c r="G14" s="18">
        <v>0.45</v>
      </c>
      <c r="L14" s="2">
        <f t="shared" si="2"/>
        <v>72.599999999999994</v>
      </c>
      <c r="M14" s="19"/>
      <c r="N14" s="19"/>
      <c r="P14" s="2">
        <f t="shared" si="3"/>
        <v>9.903581267217632</v>
      </c>
    </row>
    <row r="15" spans="1:22" ht="11.1" customHeight="1" outlineLevel="1" x14ac:dyDescent="0.2">
      <c r="A15" s="8" t="s">
        <v>20</v>
      </c>
      <c r="B15" s="8" t="s">
        <v>15</v>
      </c>
      <c r="C15" s="9">
        <v>21</v>
      </c>
      <c r="D15" s="9">
        <v>4</v>
      </c>
      <c r="E15" s="9">
        <v>19</v>
      </c>
      <c r="F15" s="9">
        <v>1</v>
      </c>
      <c r="G15" s="18">
        <v>0.5</v>
      </c>
      <c r="L15" s="2">
        <f t="shared" si="2"/>
        <v>3.8</v>
      </c>
      <c r="M15" s="19"/>
      <c r="N15" s="19"/>
      <c r="P15" s="2">
        <f t="shared" si="3"/>
        <v>0.26315789473684209</v>
      </c>
    </row>
    <row r="16" spans="1:22" ht="11.1" customHeight="1" outlineLevel="1" x14ac:dyDescent="0.2">
      <c r="A16" s="8" t="s">
        <v>21</v>
      </c>
      <c r="B16" s="8" t="s">
        <v>15</v>
      </c>
      <c r="C16" s="9">
        <v>52</v>
      </c>
      <c r="D16" s="9">
        <v>118</v>
      </c>
      <c r="E16" s="9">
        <v>38</v>
      </c>
      <c r="F16" s="9">
        <v>93</v>
      </c>
      <c r="G16" s="18">
        <v>0.4</v>
      </c>
      <c r="L16" s="2">
        <f t="shared" si="2"/>
        <v>7.6</v>
      </c>
      <c r="M16" s="19"/>
      <c r="N16" s="19"/>
      <c r="P16" s="2">
        <f t="shared" si="3"/>
        <v>12.236842105263159</v>
      </c>
    </row>
    <row r="17" spans="1:16" ht="21.95" customHeight="1" outlineLevel="1" x14ac:dyDescent="0.2">
      <c r="A17" s="8" t="s">
        <v>22</v>
      </c>
      <c r="B17" s="8" t="s">
        <v>15</v>
      </c>
      <c r="C17" s="10"/>
      <c r="D17" s="9">
        <v>90</v>
      </c>
      <c r="E17" s="9">
        <v>32</v>
      </c>
      <c r="F17" s="9">
        <v>37</v>
      </c>
      <c r="G17" s="18">
        <v>0.17</v>
      </c>
      <c r="L17" s="2">
        <f t="shared" si="2"/>
        <v>6.4</v>
      </c>
      <c r="M17" s="19"/>
      <c r="N17" s="19"/>
      <c r="P17" s="2">
        <f t="shared" si="3"/>
        <v>5.78125</v>
      </c>
    </row>
    <row r="18" spans="1:16" ht="11.1" customHeight="1" outlineLevel="1" x14ac:dyDescent="0.2">
      <c r="A18" s="8" t="s">
        <v>23</v>
      </c>
      <c r="B18" s="8" t="s">
        <v>15</v>
      </c>
      <c r="C18" s="9">
        <v>28</v>
      </c>
      <c r="D18" s="9">
        <v>2</v>
      </c>
      <c r="E18" s="9">
        <v>15</v>
      </c>
      <c r="F18" s="9">
        <v>13</v>
      </c>
      <c r="G18" s="18">
        <v>0.45</v>
      </c>
      <c r="L18" s="2">
        <f t="shared" si="2"/>
        <v>3</v>
      </c>
      <c r="M18" s="19"/>
      <c r="N18" s="19"/>
      <c r="P18" s="2">
        <f t="shared" si="3"/>
        <v>4.333333333333333</v>
      </c>
    </row>
    <row r="19" spans="1:16" ht="11.1" customHeight="1" outlineLevel="1" x14ac:dyDescent="0.2">
      <c r="A19" s="8" t="s">
        <v>24</v>
      </c>
      <c r="B19" s="8" t="s">
        <v>15</v>
      </c>
      <c r="C19" s="9">
        <v>-2</v>
      </c>
      <c r="D19" s="9"/>
      <c r="E19" s="9">
        <v>0</v>
      </c>
      <c r="F19" s="9">
        <v>-3</v>
      </c>
      <c r="G19" s="18">
        <v>0.4</v>
      </c>
      <c r="L19" s="2">
        <f t="shared" si="2"/>
        <v>0</v>
      </c>
      <c r="M19" s="19"/>
      <c r="N19" s="19"/>
      <c r="P19" s="2" t="e">
        <f t="shared" si="3"/>
        <v>#DIV/0!</v>
      </c>
    </row>
    <row r="20" spans="1:16" ht="11.1" customHeight="1" outlineLevel="1" x14ac:dyDescent="0.2">
      <c r="A20" s="8" t="s">
        <v>25</v>
      </c>
      <c r="B20" s="8" t="s">
        <v>15</v>
      </c>
      <c r="C20" s="9">
        <v>49</v>
      </c>
      <c r="D20" s="9">
        <v>159</v>
      </c>
      <c r="E20" s="9">
        <v>45</v>
      </c>
      <c r="F20" s="16">
        <f>132+F82</f>
        <v>-15</v>
      </c>
      <c r="G20" s="18">
        <v>0.5</v>
      </c>
      <c r="L20" s="2">
        <f t="shared" si="2"/>
        <v>9</v>
      </c>
      <c r="M20" s="19"/>
      <c r="N20" s="19"/>
      <c r="P20" s="2">
        <f t="shared" si="3"/>
        <v>-1.6666666666666667</v>
      </c>
    </row>
    <row r="21" spans="1:16" ht="11.1" customHeight="1" outlineLevel="1" x14ac:dyDescent="0.2">
      <c r="A21" s="8" t="s">
        <v>26</v>
      </c>
      <c r="B21" s="8" t="s">
        <v>15</v>
      </c>
      <c r="C21" s="9">
        <v>2</v>
      </c>
      <c r="D21" s="9"/>
      <c r="E21" s="9">
        <v>2</v>
      </c>
      <c r="F21" s="9"/>
      <c r="G21" s="18">
        <v>0.5</v>
      </c>
      <c r="L21" s="2">
        <f t="shared" si="2"/>
        <v>0.4</v>
      </c>
      <c r="M21" s="19"/>
      <c r="N21" s="19"/>
      <c r="P21" s="2">
        <f t="shared" si="3"/>
        <v>0</v>
      </c>
    </row>
    <row r="22" spans="1:16" ht="11.1" customHeight="1" outlineLevel="1" x14ac:dyDescent="0.2">
      <c r="A22" s="8" t="s">
        <v>27</v>
      </c>
      <c r="B22" s="8" t="s">
        <v>15</v>
      </c>
      <c r="C22" s="9">
        <v>54</v>
      </c>
      <c r="D22" s="9">
        <v>144</v>
      </c>
      <c r="E22" s="9">
        <v>54</v>
      </c>
      <c r="F22" s="9">
        <v>41</v>
      </c>
      <c r="G22" s="18">
        <v>0.3</v>
      </c>
      <c r="L22" s="2">
        <f t="shared" si="2"/>
        <v>10.8</v>
      </c>
      <c r="M22" s="19"/>
      <c r="N22" s="19"/>
      <c r="P22" s="2">
        <f t="shared" si="3"/>
        <v>3.7962962962962958</v>
      </c>
    </row>
    <row r="23" spans="1:16" ht="11.1" customHeight="1" outlineLevel="1" x14ac:dyDescent="0.2">
      <c r="A23" s="8" t="s">
        <v>28</v>
      </c>
      <c r="B23" s="8" t="s">
        <v>15</v>
      </c>
      <c r="C23" s="9">
        <v>4</v>
      </c>
      <c r="D23" s="9"/>
      <c r="E23" s="9">
        <v>3</v>
      </c>
      <c r="F23" s="9"/>
      <c r="G23" s="18">
        <v>0.4</v>
      </c>
      <c r="L23" s="2">
        <f t="shared" si="2"/>
        <v>0.6</v>
      </c>
      <c r="M23" s="19"/>
      <c r="N23" s="19"/>
      <c r="P23" s="2">
        <f t="shared" si="3"/>
        <v>0</v>
      </c>
    </row>
    <row r="24" spans="1:16" ht="11.1" customHeight="1" outlineLevel="1" x14ac:dyDescent="0.2">
      <c r="A24" s="8" t="s">
        <v>29</v>
      </c>
      <c r="B24" s="8" t="s">
        <v>15</v>
      </c>
      <c r="C24" s="10"/>
      <c r="D24" s="9">
        <v>101</v>
      </c>
      <c r="E24" s="9">
        <v>7</v>
      </c>
      <c r="F24" s="9">
        <v>85</v>
      </c>
      <c r="G24" s="18">
        <v>0.5</v>
      </c>
      <c r="L24" s="2">
        <f t="shared" si="2"/>
        <v>1.4</v>
      </c>
      <c r="M24" s="19"/>
      <c r="N24" s="19"/>
      <c r="P24" s="2">
        <f t="shared" si="3"/>
        <v>60.714285714285715</v>
      </c>
    </row>
    <row r="25" spans="1:16" ht="11.1" customHeight="1" outlineLevel="1" x14ac:dyDescent="0.2">
      <c r="A25" s="8" t="s">
        <v>30</v>
      </c>
      <c r="B25" s="8" t="s">
        <v>15</v>
      </c>
      <c r="C25" s="9">
        <v>107</v>
      </c>
      <c r="D25" s="9">
        <v>38</v>
      </c>
      <c r="E25" s="9">
        <v>101</v>
      </c>
      <c r="F25" s="9">
        <v>-5</v>
      </c>
      <c r="G25" s="18">
        <v>0.35</v>
      </c>
      <c r="L25" s="2">
        <f t="shared" si="2"/>
        <v>20.2</v>
      </c>
      <c r="M25" s="19"/>
      <c r="N25" s="19"/>
      <c r="P25" s="2">
        <f t="shared" si="3"/>
        <v>-0.24752475247524752</v>
      </c>
    </row>
    <row r="26" spans="1:16" ht="11.1" customHeight="1" outlineLevel="1" x14ac:dyDescent="0.2">
      <c r="A26" s="8" t="s">
        <v>31</v>
      </c>
      <c r="B26" s="8" t="s">
        <v>15</v>
      </c>
      <c r="C26" s="9">
        <v>68</v>
      </c>
      <c r="D26" s="9">
        <v>101</v>
      </c>
      <c r="E26" s="9">
        <v>75</v>
      </c>
      <c r="F26" s="9">
        <v>61</v>
      </c>
      <c r="G26" s="18">
        <v>0.17</v>
      </c>
      <c r="L26" s="2">
        <f t="shared" si="2"/>
        <v>15</v>
      </c>
      <c r="M26" s="19"/>
      <c r="N26" s="19"/>
      <c r="P26" s="2">
        <f t="shared" si="3"/>
        <v>4.0666666666666664</v>
      </c>
    </row>
    <row r="27" spans="1:16" ht="11.1" customHeight="1" outlineLevel="1" x14ac:dyDescent="0.2">
      <c r="A27" s="8" t="s">
        <v>32</v>
      </c>
      <c r="B27" s="8" t="s">
        <v>15</v>
      </c>
      <c r="C27" s="9">
        <v>137</v>
      </c>
      <c r="D27" s="9">
        <v>151</v>
      </c>
      <c r="E27" s="9">
        <v>90</v>
      </c>
      <c r="F27" s="9">
        <v>122</v>
      </c>
      <c r="G27" s="18">
        <v>0.28000000000000003</v>
      </c>
      <c r="L27" s="2">
        <f t="shared" si="2"/>
        <v>18</v>
      </c>
      <c r="M27" s="19"/>
      <c r="N27" s="19"/>
      <c r="P27" s="2">
        <f t="shared" si="3"/>
        <v>6.7777777777777777</v>
      </c>
    </row>
    <row r="28" spans="1:16" ht="11.1" customHeight="1" outlineLevel="1" x14ac:dyDescent="0.2">
      <c r="A28" s="8" t="s">
        <v>33</v>
      </c>
      <c r="B28" s="8" t="s">
        <v>15</v>
      </c>
      <c r="C28" s="9">
        <v>30</v>
      </c>
      <c r="D28" s="9">
        <v>6</v>
      </c>
      <c r="E28" s="9">
        <v>29</v>
      </c>
      <c r="F28" s="9">
        <v>-4</v>
      </c>
      <c r="G28" s="18">
        <v>0.38</v>
      </c>
      <c r="L28" s="2">
        <f t="shared" si="2"/>
        <v>5.8</v>
      </c>
      <c r="M28" s="19"/>
      <c r="N28" s="19"/>
      <c r="P28" s="2">
        <f t="shared" si="3"/>
        <v>-0.68965517241379315</v>
      </c>
    </row>
    <row r="29" spans="1:16" ht="11.1" customHeight="1" outlineLevel="1" x14ac:dyDescent="0.2">
      <c r="A29" s="8" t="s">
        <v>34</v>
      </c>
      <c r="B29" s="8" t="s">
        <v>15</v>
      </c>
      <c r="C29" s="9">
        <v>72</v>
      </c>
      <c r="D29" s="9">
        <v>136</v>
      </c>
      <c r="E29" s="9">
        <v>110</v>
      </c>
      <c r="F29" s="9">
        <v>55</v>
      </c>
      <c r="G29" s="18">
        <v>0.42</v>
      </c>
      <c r="L29" s="2">
        <f t="shared" si="2"/>
        <v>22</v>
      </c>
      <c r="M29" s="19"/>
      <c r="N29" s="19"/>
      <c r="P29" s="2">
        <f t="shared" si="3"/>
        <v>2.5</v>
      </c>
    </row>
    <row r="30" spans="1:16" ht="11.1" customHeight="1" outlineLevel="1" x14ac:dyDescent="0.2">
      <c r="A30" s="8" t="s">
        <v>35</v>
      </c>
      <c r="B30" s="8" t="s">
        <v>15</v>
      </c>
      <c r="C30" s="9">
        <v>759</v>
      </c>
      <c r="D30" s="9">
        <v>797</v>
      </c>
      <c r="E30" s="9">
        <v>380</v>
      </c>
      <c r="F30" s="9">
        <v>338</v>
      </c>
      <c r="G30" s="18">
        <v>0.42</v>
      </c>
      <c r="L30" s="2">
        <f t="shared" si="2"/>
        <v>76</v>
      </c>
      <c r="M30" s="19"/>
      <c r="N30" s="19"/>
      <c r="P30" s="2">
        <f t="shared" si="3"/>
        <v>4.4473684210526319</v>
      </c>
    </row>
    <row r="31" spans="1:16" ht="11.1" customHeight="1" outlineLevel="1" x14ac:dyDescent="0.2">
      <c r="A31" s="8" t="s">
        <v>36</v>
      </c>
      <c r="B31" s="8" t="s">
        <v>15</v>
      </c>
      <c r="C31" s="9">
        <v>97</v>
      </c>
      <c r="D31" s="9">
        <v>252</v>
      </c>
      <c r="E31" s="9">
        <v>110</v>
      </c>
      <c r="F31" s="9">
        <v>203</v>
      </c>
      <c r="G31" s="18">
        <v>0.6</v>
      </c>
      <c r="L31" s="2">
        <f t="shared" si="2"/>
        <v>22</v>
      </c>
      <c r="M31" s="19"/>
      <c r="N31" s="19"/>
      <c r="P31" s="2">
        <f t="shared" si="3"/>
        <v>9.2272727272727266</v>
      </c>
    </row>
    <row r="32" spans="1:16" ht="21.95" customHeight="1" outlineLevel="1" x14ac:dyDescent="0.2">
      <c r="A32" s="8" t="s">
        <v>37</v>
      </c>
      <c r="B32" s="8" t="s">
        <v>15</v>
      </c>
      <c r="C32" s="9">
        <v>71</v>
      </c>
      <c r="D32" s="9">
        <v>1</v>
      </c>
      <c r="E32" s="9">
        <v>27</v>
      </c>
      <c r="F32" s="9">
        <v>7</v>
      </c>
      <c r="G32" s="18">
        <v>0.35</v>
      </c>
      <c r="L32" s="2">
        <f t="shared" si="2"/>
        <v>5.4</v>
      </c>
      <c r="M32" s="19"/>
      <c r="N32" s="19"/>
      <c r="P32" s="2">
        <f t="shared" si="3"/>
        <v>1.2962962962962963</v>
      </c>
    </row>
    <row r="33" spans="1:16" ht="21.95" customHeight="1" outlineLevel="1" x14ac:dyDescent="0.2">
      <c r="A33" s="8" t="s">
        <v>38</v>
      </c>
      <c r="B33" s="8" t="s">
        <v>15</v>
      </c>
      <c r="C33" s="9">
        <v>65</v>
      </c>
      <c r="D33" s="9"/>
      <c r="E33" s="9">
        <v>33</v>
      </c>
      <c r="F33" s="9">
        <v>13</v>
      </c>
      <c r="G33" s="18">
        <v>0.35</v>
      </c>
      <c r="L33" s="2">
        <f t="shared" si="2"/>
        <v>6.6</v>
      </c>
      <c r="M33" s="19"/>
      <c r="N33" s="19"/>
      <c r="P33" s="2">
        <f t="shared" si="3"/>
        <v>1.9696969696969697</v>
      </c>
    </row>
    <row r="34" spans="1:16" ht="21.95" customHeight="1" outlineLevel="1" x14ac:dyDescent="0.2">
      <c r="A34" s="8" t="s">
        <v>39</v>
      </c>
      <c r="B34" s="8" t="s">
        <v>15</v>
      </c>
      <c r="C34" s="9">
        <v>75</v>
      </c>
      <c r="D34" s="9">
        <v>4</v>
      </c>
      <c r="E34" s="9">
        <v>51</v>
      </c>
      <c r="F34" s="9">
        <v>3</v>
      </c>
      <c r="G34" s="18">
        <v>0.35</v>
      </c>
      <c r="L34" s="2">
        <f t="shared" si="2"/>
        <v>10.199999999999999</v>
      </c>
      <c r="M34" s="19"/>
      <c r="N34" s="19"/>
      <c r="P34" s="2">
        <f t="shared" si="3"/>
        <v>0.29411764705882354</v>
      </c>
    </row>
    <row r="35" spans="1:16" ht="11.1" customHeight="1" outlineLevel="1" x14ac:dyDescent="0.2">
      <c r="A35" s="8" t="s">
        <v>40</v>
      </c>
      <c r="B35" s="8" t="s">
        <v>15</v>
      </c>
      <c r="C35" s="9">
        <v>17</v>
      </c>
      <c r="D35" s="9"/>
      <c r="E35" s="9"/>
      <c r="F35" s="9">
        <v>17</v>
      </c>
      <c r="G35" s="18">
        <v>0.1</v>
      </c>
      <c r="L35" s="2">
        <f t="shared" si="2"/>
        <v>0</v>
      </c>
      <c r="M35" s="19"/>
      <c r="N35" s="19"/>
      <c r="P35" s="2" t="e">
        <f t="shared" si="3"/>
        <v>#DIV/0!</v>
      </c>
    </row>
    <row r="36" spans="1:16" ht="11.1" customHeight="1" outlineLevel="1" x14ac:dyDescent="0.2">
      <c r="A36" s="8" t="s">
        <v>41</v>
      </c>
      <c r="B36" s="8" t="s">
        <v>10</v>
      </c>
      <c r="C36" s="9">
        <v>541.87900000000002</v>
      </c>
      <c r="D36" s="9">
        <v>310.22000000000003</v>
      </c>
      <c r="E36" s="9">
        <v>207.97399999999999</v>
      </c>
      <c r="F36" s="9">
        <v>533.72699999999998</v>
      </c>
      <c r="G36" s="18">
        <v>1</v>
      </c>
      <c r="L36" s="2">
        <f t="shared" si="2"/>
        <v>41.594799999999999</v>
      </c>
      <c r="M36" s="19"/>
      <c r="N36" s="19"/>
      <c r="P36" s="2">
        <f t="shared" si="3"/>
        <v>12.83157990902709</v>
      </c>
    </row>
    <row r="37" spans="1:16" ht="11.1" customHeight="1" outlineLevel="1" x14ac:dyDescent="0.2">
      <c r="A37" s="8" t="s">
        <v>42</v>
      </c>
      <c r="B37" s="8" t="s">
        <v>10</v>
      </c>
      <c r="C37" s="9">
        <v>837.4</v>
      </c>
      <c r="D37" s="9">
        <v>564.35500000000002</v>
      </c>
      <c r="E37" s="9">
        <v>656.125</v>
      </c>
      <c r="F37" s="9">
        <v>548.33000000000004</v>
      </c>
      <c r="G37" s="18">
        <v>1</v>
      </c>
      <c r="L37" s="2">
        <f t="shared" si="2"/>
        <v>131.22499999999999</v>
      </c>
      <c r="M37" s="19"/>
      <c r="N37" s="19"/>
      <c r="P37" s="2">
        <f t="shared" si="3"/>
        <v>4.178548294913317</v>
      </c>
    </row>
    <row r="38" spans="1:16" ht="11.1" customHeight="1" outlineLevel="1" x14ac:dyDescent="0.2">
      <c r="A38" s="8" t="s">
        <v>43</v>
      </c>
      <c r="B38" s="8" t="s">
        <v>10</v>
      </c>
      <c r="C38" s="9">
        <v>-5.56</v>
      </c>
      <c r="D38" s="9"/>
      <c r="E38" s="9"/>
      <c r="F38" s="9">
        <v>-5.56</v>
      </c>
      <c r="G38" s="18">
        <v>1</v>
      </c>
      <c r="L38" s="2">
        <f t="shared" si="2"/>
        <v>0</v>
      </c>
      <c r="M38" s="19"/>
      <c r="N38" s="19"/>
      <c r="P38" s="2" t="e">
        <f t="shared" si="3"/>
        <v>#DIV/0!</v>
      </c>
    </row>
    <row r="39" spans="1:16" ht="21.95" customHeight="1" outlineLevel="1" x14ac:dyDescent="0.2">
      <c r="A39" s="8" t="s">
        <v>44</v>
      </c>
      <c r="B39" s="8" t="s">
        <v>10</v>
      </c>
      <c r="C39" s="9">
        <v>6.77</v>
      </c>
      <c r="D39" s="9">
        <v>0.41399999999999998</v>
      </c>
      <c r="E39" s="9">
        <v>0.75700000000000001</v>
      </c>
      <c r="F39" s="9">
        <v>6.0469999999999997</v>
      </c>
      <c r="G39" s="18">
        <v>1</v>
      </c>
      <c r="L39" s="2">
        <f t="shared" si="2"/>
        <v>0.15140000000000001</v>
      </c>
      <c r="M39" s="19"/>
      <c r="N39" s="19"/>
      <c r="P39" s="2">
        <f t="shared" si="3"/>
        <v>39.940554821664463</v>
      </c>
    </row>
    <row r="40" spans="1:16" ht="11.1" customHeight="1" outlineLevel="1" x14ac:dyDescent="0.2">
      <c r="A40" s="8" t="s">
        <v>45</v>
      </c>
      <c r="B40" s="8" t="s">
        <v>10</v>
      </c>
      <c r="C40" s="10"/>
      <c r="D40" s="9">
        <v>72.745000000000005</v>
      </c>
      <c r="E40" s="9">
        <v>42.152000000000001</v>
      </c>
      <c r="F40" s="9">
        <v>13.085000000000001</v>
      </c>
      <c r="G40" s="18">
        <v>1</v>
      </c>
      <c r="L40" s="2">
        <f t="shared" si="2"/>
        <v>8.4304000000000006</v>
      </c>
      <c r="M40" s="19"/>
      <c r="N40" s="19"/>
      <c r="P40" s="2">
        <f t="shared" si="3"/>
        <v>1.5521208958056558</v>
      </c>
    </row>
    <row r="41" spans="1:16" ht="11.1" customHeight="1" outlineLevel="1" x14ac:dyDescent="0.2">
      <c r="A41" s="8" t="s">
        <v>46</v>
      </c>
      <c r="B41" s="8" t="s">
        <v>10</v>
      </c>
      <c r="C41" s="9">
        <v>67.45</v>
      </c>
      <c r="D41" s="9">
        <v>51.28</v>
      </c>
      <c r="E41" s="9">
        <v>90.28</v>
      </c>
      <c r="F41" s="9">
        <v>5.39</v>
      </c>
      <c r="G41" s="18">
        <v>1</v>
      </c>
      <c r="L41" s="2">
        <f t="shared" si="2"/>
        <v>18.056000000000001</v>
      </c>
      <c r="M41" s="19"/>
      <c r="N41" s="19"/>
      <c r="P41" s="2">
        <f t="shared" si="3"/>
        <v>0.29851572884359767</v>
      </c>
    </row>
    <row r="42" spans="1:16" ht="11.1" customHeight="1" outlineLevel="1" x14ac:dyDescent="0.2">
      <c r="A42" s="8" t="s">
        <v>47</v>
      </c>
      <c r="B42" s="8" t="s">
        <v>10</v>
      </c>
      <c r="C42" s="9">
        <v>7.9059999999999997</v>
      </c>
      <c r="D42" s="9"/>
      <c r="E42" s="9">
        <v>2.637</v>
      </c>
      <c r="F42" s="9">
        <v>3.51</v>
      </c>
      <c r="G42" s="18">
        <v>1</v>
      </c>
      <c r="L42" s="2">
        <f t="shared" si="2"/>
        <v>0.52739999999999998</v>
      </c>
      <c r="M42" s="19"/>
      <c r="N42" s="19"/>
      <c r="P42" s="2">
        <f t="shared" si="3"/>
        <v>6.6552901023890785</v>
      </c>
    </row>
    <row r="43" spans="1:16" ht="21.95" customHeight="1" outlineLevel="1" x14ac:dyDescent="0.2">
      <c r="A43" s="8" t="s">
        <v>48</v>
      </c>
      <c r="B43" s="8" t="s">
        <v>10</v>
      </c>
      <c r="C43" s="9">
        <v>0.88200000000000001</v>
      </c>
      <c r="D43" s="9"/>
      <c r="E43" s="9"/>
      <c r="F43" s="9">
        <v>0.88200000000000001</v>
      </c>
      <c r="G43" s="18">
        <v>1</v>
      </c>
      <c r="L43" s="2">
        <f t="shared" si="2"/>
        <v>0</v>
      </c>
      <c r="M43" s="19"/>
      <c r="N43" s="19"/>
      <c r="P43" s="2" t="e">
        <f t="shared" si="3"/>
        <v>#DIV/0!</v>
      </c>
    </row>
    <row r="44" spans="1:16" ht="11.1" customHeight="1" outlineLevel="1" x14ac:dyDescent="0.2">
      <c r="A44" s="8" t="s">
        <v>49</v>
      </c>
      <c r="B44" s="8" t="s">
        <v>10</v>
      </c>
      <c r="C44" s="9">
        <v>12.195</v>
      </c>
      <c r="D44" s="9"/>
      <c r="E44" s="9">
        <v>1.032</v>
      </c>
      <c r="F44" s="9">
        <v>10.023</v>
      </c>
      <c r="G44" s="18">
        <v>1</v>
      </c>
      <c r="L44" s="2">
        <f t="shared" si="2"/>
        <v>0.2064</v>
      </c>
      <c r="M44" s="19"/>
      <c r="N44" s="19"/>
      <c r="P44" s="2">
        <f t="shared" si="3"/>
        <v>48.561046511627907</v>
      </c>
    </row>
    <row r="45" spans="1:16" ht="11.1" customHeight="1" outlineLevel="1" x14ac:dyDescent="0.2">
      <c r="A45" s="8" t="s">
        <v>50</v>
      </c>
      <c r="B45" s="8" t="s">
        <v>10</v>
      </c>
      <c r="C45" s="9">
        <v>6.298</v>
      </c>
      <c r="D45" s="9"/>
      <c r="E45" s="9">
        <v>3.18</v>
      </c>
      <c r="F45" s="9">
        <v>0.16500000000000001</v>
      </c>
      <c r="G45" s="18">
        <v>1</v>
      </c>
      <c r="L45" s="2">
        <f t="shared" si="2"/>
        <v>0.63600000000000001</v>
      </c>
      <c r="M45" s="19"/>
      <c r="N45" s="19"/>
      <c r="P45" s="2">
        <f t="shared" si="3"/>
        <v>0.25943396226415094</v>
      </c>
    </row>
    <row r="46" spans="1:16" ht="11.1" customHeight="1" outlineLevel="1" x14ac:dyDescent="0.2">
      <c r="A46" s="8" t="s">
        <v>51</v>
      </c>
      <c r="B46" s="8" t="s">
        <v>10</v>
      </c>
      <c r="C46" s="9">
        <v>15.28</v>
      </c>
      <c r="D46" s="9"/>
      <c r="E46" s="9">
        <v>14.574</v>
      </c>
      <c r="F46" s="9"/>
      <c r="G46" s="18">
        <v>1</v>
      </c>
      <c r="L46" s="2">
        <f t="shared" si="2"/>
        <v>2.9148000000000001</v>
      </c>
      <c r="M46" s="19"/>
      <c r="N46" s="19"/>
      <c r="P46" s="2">
        <f t="shared" si="3"/>
        <v>0</v>
      </c>
    </row>
    <row r="47" spans="1:16" ht="11.1" customHeight="1" outlineLevel="1" x14ac:dyDescent="0.2">
      <c r="A47" s="8" t="s">
        <v>52</v>
      </c>
      <c r="B47" s="8" t="s">
        <v>10</v>
      </c>
      <c r="C47" s="9">
        <v>355.39499999999998</v>
      </c>
      <c r="D47" s="9"/>
      <c r="E47" s="9">
        <v>252.27699999999999</v>
      </c>
      <c r="F47" s="9">
        <v>92.349000000000004</v>
      </c>
      <c r="G47" s="18">
        <v>1</v>
      </c>
      <c r="L47" s="2">
        <f t="shared" si="2"/>
        <v>50.455399999999997</v>
      </c>
      <c r="M47" s="19"/>
      <c r="N47" s="19"/>
      <c r="P47" s="2">
        <f t="shared" si="3"/>
        <v>1.8303095407032748</v>
      </c>
    </row>
    <row r="48" spans="1:16" ht="11.1" customHeight="1" outlineLevel="1" x14ac:dyDescent="0.2">
      <c r="A48" s="8" t="s">
        <v>53</v>
      </c>
      <c r="B48" s="8" t="s">
        <v>10</v>
      </c>
      <c r="C48" s="9">
        <v>54.386000000000003</v>
      </c>
      <c r="D48" s="9">
        <v>3.8439999999999999</v>
      </c>
      <c r="E48" s="9">
        <v>16.984000000000002</v>
      </c>
      <c r="F48" s="9">
        <v>20.652999999999999</v>
      </c>
      <c r="G48" s="18">
        <v>1</v>
      </c>
      <c r="L48" s="2">
        <f t="shared" si="2"/>
        <v>3.3968000000000003</v>
      </c>
      <c r="M48" s="19"/>
      <c r="N48" s="19"/>
      <c r="P48" s="2">
        <f t="shared" si="3"/>
        <v>6.0801342439943467</v>
      </c>
    </row>
    <row r="49" spans="1:16" ht="11.1" customHeight="1" outlineLevel="1" x14ac:dyDescent="0.2">
      <c r="A49" s="8" t="s">
        <v>54</v>
      </c>
      <c r="B49" s="8" t="s">
        <v>10</v>
      </c>
      <c r="C49" s="9">
        <v>-15.958</v>
      </c>
      <c r="D49" s="9"/>
      <c r="E49" s="9"/>
      <c r="F49" s="9">
        <v>-15.958</v>
      </c>
      <c r="G49" s="18">
        <v>1</v>
      </c>
      <c r="L49" s="2">
        <f t="shared" si="2"/>
        <v>0</v>
      </c>
      <c r="M49" s="19"/>
      <c r="N49" s="19"/>
      <c r="P49" s="2" t="e">
        <f t="shared" si="3"/>
        <v>#DIV/0!</v>
      </c>
    </row>
    <row r="50" spans="1:16" ht="11.1" customHeight="1" outlineLevel="1" x14ac:dyDescent="0.2">
      <c r="A50" s="8" t="s">
        <v>55</v>
      </c>
      <c r="B50" s="8" t="s">
        <v>10</v>
      </c>
      <c r="C50" s="9">
        <v>15.907999999999999</v>
      </c>
      <c r="D50" s="9"/>
      <c r="E50" s="9"/>
      <c r="F50" s="9">
        <v>15.907999999999999</v>
      </c>
      <c r="G50" s="18">
        <v>1</v>
      </c>
      <c r="L50" s="2">
        <f t="shared" si="2"/>
        <v>0</v>
      </c>
      <c r="M50" s="19"/>
      <c r="N50" s="19"/>
      <c r="P50" s="2" t="e">
        <f t="shared" si="3"/>
        <v>#DIV/0!</v>
      </c>
    </row>
    <row r="51" spans="1:16" ht="11.1" customHeight="1" outlineLevel="1" x14ac:dyDescent="0.2">
      <c r="A51" s="8" t="s">
        <v>56</v>
      </c>
      <c r="B51" s="8" t="s">
        <v>10</v>
      </c>
      <c r="C51" s="9">
        <v>13.821</v>
      </c>
      <c r="D51" s="9">
        <v>73.915999999999997</v>
      </c>
      <c r="E51" s="9">
        <v>7.3520000000000003</v>
      </c>
      <c r="F51" s="9">
        <v>29.015000000000001</v>
      </c>
      <c r="G51" s="18">
        <v>1</v>
      </c>
      <c r="L51" s="2">
        <f t="shared" si="2"/>
        <v>1.4704000000000002</v>
      </c>
      <c r="M51" s="19"/>
      <c r="N51" s="19"/>
      <c r="P51" s="2">
        <f t="shared" si="3"/>
        <v>19.732725788900979</v>
      </c>
    </row>
    <row r="52" spans="1:16" ht="11.1" customHeight="1" outlineLevel="1" x14ac:dyDescent="0.2">
      <c r="A52" s="8" t="s">
        <v>57</v>
      </c>
      <c r="B52" s="8" t="s">
        <v>10</v>
      </c>
      <c r="C52" s="9">
        <v>22.459</v>
      </c>
      <c r="D52" s="9">
        <v>0.17299999999999999</v>
      </c>
      <c r="E52" s="9">
        <v>8.3529999999999998</v>
      </c>
      <c r="F52" s="9">
        <v>11.807</v>
      </c>
      <c r="G52" s="18">
        <v>1</v>
      </c>
      <c r="L52" s="2">
        <f t="shared" si="2"/>
        <v>1.6705999999999999</v>
      </c>
      <c r="M52" s="19"/>
      <c r="N52" s="19"/>
      <c r="P52" s="2">
        <f t="shared" si="3"/>
        <v>7.0675206512630204</v>
      </c>
    </row>
    <row r="53" spans="1:16" ht="11.1" customHeight="1" outlineLevel="1" x14ac:dyDescent="0.2">
      <c r="A53" s="8" t="s">
        <v>58</v>
      </c>
      <c r="B53" s="8" t="s">
        <v>10</v>
      </c>
      <c r="C53" s="9">
        <v>199.233</v>
      </c>
      <c r="D53" s="9">
        <v>313.18799999999999</v>
      </c>
      <c r="E53" s="9">
        <v>251.26400000000001</v>
      </c>
      <c r="F53" s="9">
        <v>199.69499999999999</v>
      </c>
      <c r="G53" s="18">
        <v>1</v>
      </c>
      <c r="L53" s="2">
        <f t="shared" si="2"/>
        <v>50.252800000000001</v>
      </c>
      <c r="M53" s="19"/>
      <c r="N53" s="19"/>
      <c r="P53" s="2">
        <f t="shared" si="3"/>
        <v>3.9738084246051959</v>
      </c>
    </row>
    <row r="54" spans="1:16" ht="21.95" customHeight="1" outlineLevel="1" x14ac:dyDescent="0.2">
      <c r="A54" s="8" t="s">
        <v>59</v>
      </c>
      <c r="B54" s="8" t="s">
        <v>10</v>
      </c>
      <c r="C54" s="9">
        <v>1.3560000000000001</v>
      </c>
      <c r="D54" s="9">
        <v>30.981000000000002</v>
      </c>
      <c r="E54" s="9">
        <v>10.157</v>
      </c>
      <c r="F54" s="9">
        <v>9.2759999999999998</v>
      </c>
      <c r="G54" s="18">
        <v>1</v>
      </c>
      <c r="L54" s="2">
        <f t="shared" si="2"/>
        <v>2.0314000000000001</v>
      </c>
      <c r="M54" s="19"/>
      <c r="N54" s="19"/>
      <c r="P54" s="2">
        <f t="shared" si="3"/>
        <v>4.5663089494929601</v>
      </c>
    </row>
    <row r="55" spans="1:16" ht="11.1" customHeight="1" outlineLevel="1" x14ac:dyDescent="0.2">
      <c r="A55" s="8" t="s">
        <v>60</v>
      </c>
      <c r="B55" s="8" t="s">
        <v>10</v>
      </c>
      <c r="C55" s="9">
        <v>0.72099999999999997</v>
      </c>
      <c r="D55" s="9"/>
      <c r="E55" s="9"/>
      <c r="F55" s="9"/>
      <c r="G55" s="18">
        <v>1</v>
      </c>
      <c r="L55" s="2">
        <f t="shared" si="2"/>
        <v>0</v>
      </c>
      <c r="M55" s="19"/>
      <c r="N55" s="19"/>
      <c r="P55" s="2" t="e">
        <f t="shared" si="3"/>
        <v>#DIV/0!</v>
      </c>
    </row>
    <row r="56" spans="1:16" ht="21.95" customHeight="1" outlineLevel="1" x14ac:dyDescent="0.2">
      <c r="A56" s="8" t="s">
        <v>61</v>
      </c>
      <c r="B56" s="8" t="s">
        <v>10</v>
      </c>
      <c r="C56" s="9">
        <v>-4.0000000000000001E-3</v>
      </c>
      <c r="D56" s="9">
        <v>4.0000000000000001E-3</v>
      </c>
      <c r="E56" s="9"/>
      <c r="F56" s="9"/>
      <c r="G56" s="18">
        <v>1</v>
      </c>
      <c r="L56" s="2">
        <f t="shared" si="2"/>
        <v>0</v>
      </c>
      <c r="M56" s="19"/>
      <c r="N56" s="19"/>
      <c r="P56" s="2" t="e">
        <f t="shared" si="3"/>
        <v>#DIV/0!</v>
      </c>
    </row>
    <row r="57" spans="1:16" ht="11.1" customHeight="1" outlineLevel="1" x14ac:dyDescent="0.2">
      <c r="A57" s="8" t="s">
        <v>62</v>
      </c>
      <c r="B57" s="8" t="s">
        <v>15</v>
      </c>
      <c r="C57" s="9">
        <v>121</v>
      </c>
      <c r="D57" s="9">
        <v>101</v>
      </c>
      <c r="E57" s="9">
        <v>75</v>
      </c>
      <c r="F57" s="17">
        <f>4+F85</f>
        <v>3</v>
      </c>
      <c r="G57" s="18">
        <v>0.35</v>
      </c>
      <c r="L57" s="2">
        <f t="shared" si="2"/>
        <v>15</v>
      </c>
      <c r="M57" s="19"/>
      <c r="N57" s="19"/>
      <c r="P57" s="2">
        <f t="shared" si="3"/>
        <v>0.2</v>
      </c>
    </row>
    <row r="58" spans="1:16" ht="11.1" customHeight="1" outlineLevel="1" x14ac:dyDescent="0.2">
      <c r="A58" s="8" t="s">
        <v>63</v>
      </c>
      <c r="B58" s="8" t="s">
        <v>15</v>
      </c>
      <c r="C58" s="9">
        <v>123</v>
      </c>
      <c r="D58" s="9">
        <v>326</v>
      </c>
      <c r="E58" s="9">
        <v>203</v>
      </c>
      <c r="F58" s="17">
        <f>162+F87</f>
        <v>139</v>
      </c>
      <c r="G58" s="18">
        <v>0.4</v>
      </c>
      <c r="L58" s="2">
        <f t="shared" si="2"/>
        <v>40.6</v>
      </c>
      <c r="M58" s="19"/>
      <c r="N58" s="19"/>
      <c r="P58" s="2">
        <f t="shared" si="3"/>
        <v>3.423645320197044</v>
      </c>
    </row>
    <row r="59" spans="1:16" ht="11.1" customHeight="1" outlineLevel="1" x14ac:dyDescent="0.2">
      <c r="A59" s="8" t="s">
        <v>64</v>
      </c>
      <c r="B59" s="8" t="s">
        <v>15</v>
      </c>
      <c r="C59" s="9">
        <v>148</v>
      </c>
      <c r="D59" s="9">
        <v>549</v>
      </c>
      <c r="E59" s="9">
        <v>325</v>
      </c>
      <c r="F59" s="9">
        <v>286</v>
      </c>
      <c r="G59" s="18">
        <v>0.45</v>
      </c>
      <c r="L59" s="2">
        <f t="shared" si="2"/>
        <v>65</v>
      </c>
      <c r="M59" s="19"/>
      <c r="N59" s="19"/>
      <c r="P59" s="2">
        <f t="shared" si="3"/>
        <v>4.4000000000000004</v>
      </c>
    </row>
    <row r="60" spans="1:16" ht="11.1" customHeight="1" outlineLevel="1" x14ac:dyDescent="0.2">
      <c r="A60" s="8" t="s">
        <v>65</v>
      </c>
      <c r="B60" s="8" t="s">
        <v>15</v>
      </c>
      <c r="C60" s="9">
        <v>-4</v>
      </c>
      <c r="D60" s="9"/>
      <c r="E60" s="9">
        <v>2</v>
      </c>
      <c r="F60" s="9">
        <v>-6</v>
      </c>
      <c r="G60" s="18">
        <v>0.35</v>
      </c>
      <c r="L60" s="2">
        <f t="shared" si="2"/>
        <v>0.4</v>
      </c>
      <c r="M60" s="19"/>
      <c r="N60" s="19"/>
      <c r="P60" s="2">
        <f t="shared" si="3"/>
        <v>-15</v>
      </c>
    </row>
    <row r="61" spans="1:16" ht="11.1" customHeight="1" outlineLevel="1" x14ac:dyDescent="0.2">
      <c r="A61" s="8" t="s">
        <v>66</v>
      </c>
      <c r="B61" s="8" t="s">
        <v>15</v>
      </c>
      <c r="C61" s="9">
        <v>-32</v>
      </c>
      <c r="D61" s="9">
        <v>420</v>
      </c>
      <c r="E61" s="9">
        <v>71</v>
      </c>
      <c r="F61" s="9">
        <v>245</v>
      </c>
      <c r="G61" s="18">
        <v>0.4</v>
      </c>
      <c r="L61" s="2">
        <f t="shared" si="2"/>
        <v>14.2</v>
      </c>
      <c r="M61" s="19"/>
      <c r="N61" s="19"/>
      <c r="P61" s="2">
        <f t="shared" si="3"/>
        <v>17.253521126760564</v>
      </c>
    </row>
    <row r="62" spans="1:16" ht="11.1" customHeight="1" outlineLevel="1" x14ac:dyDescent="0.2">
      <c r="A62" s="8" t="s">
        <v>67</v>
      </c>
      <c r="B62" s="8" t="s">
        <v>15</v>
      </c>
      <c r="C62" s="9">
        <v>220</v>
      </c>
      <c r="D62" s="9">
        <v>1059</v>
      </c>
      <c r="E62" s="9">
        <v>243</v>
      </c>
      <c r="F62" s="9">
        <v>421</v>
      </c>
      <c r="G62" s="18">
        <v>0.4</v>
      </c>
      <c r="L62" s="2">
        <f t="shared" si="2"/>
        <v>48.6</v>
      </c>
      <c r="M62" s="19"/>
      <c r="N62" s="19"/>
      <c r="P62" s="2">
        <f t="shared" si="3"/>
        <v>8.6625514403292172</v>
      </c>
    </row>
    <row r="63" spans="1:16" ht="11.1" customHeight="1" outlineLevel="1" x14ac:dyDescent="0.2">
      <c r="A63" s="8" t="s">
        <v>68</v>
      </c>
      <c r="B63" s="8" t="s">
        <v>15</v>
      </c>
      <c r="C63" s="9">
        <v>70</v>
      </c>
      <c r="D63" s="9">
        <v>5</v>
      </c>
      <c r="E63" s="9">
        <v>59</v>
      </c>
      <c r="F63" s="9">
        <v>-16</v>
      </c>
      <c r="G63" s="18">
        <v>0.4</v>
      </c>
      <c r="L63" s="2">
        <f t="shared" si="2"/>
        <v>11.8</v>
      </c>
      <c r="M63" s="19"/>
      <c r="N63" s="19"/>
      <c r="P63" s="2">
        <f t="shared" si="3"/>
        <v>-1.3559322033898304</v>
      </c>
    </row>
    <row r="64" spans="1:16" ht="11.1" customHeight="1" outlineLevel="1" x14ac:dyDescent="0.2">
      <c r="A64" s="8" t="s">
        <v>69</v>
      </c>
      <c r="B64" s="8" t="s">
        <v>15</v>
      </c>
      <c r="C64" s="9">
        <v>25</v>
      </c>
      <c r="D64" s="9">
        <v>5</v>
      </c>
      <c r="E64" s="9"/>
      <c r="F64" s="9">
        <v>30</v>
      </c>
      <c r="G64" s="18">
        <v>0.1</v>
      </c>
      <c r="L64" s="2">
        <f t="shared" si="2"/>
        <v>0</v>
      </c>
      <c r="M64" s="19"/>
      <c r="N64" s="19"/>
      <c r="P64" s="2" t="e">
        <f t="shared" si="3"/>
        <v>#DIV/0!</v>
      </c>
    </row>
    <row r="65" spans="1:16" ht="11.1" customHeight="1" outlineLevel="1" x14ac:dyDescent="0.2">
      <c r="A65" s="8" t="s">
        <v>70</v>
      </c>
      <c r="B65" s="8" t="s">
        <v>15</v>
      </c>
      <c r="C65" s="9">
        <v>5</v>
      </c>
      <c r="D65" s="9">
        <v>30</v>
      </c>
      <c r="E65" s="9">
        <v>-7</v>
      </c>
      <c r="F65" s="9">
        <v>5</v>
      </c>
      <c r="G65" s="18">
        <v>0.35</v>
      </c>
      <c r="L65" s="2">
        <f t="shared" si="2"/>
        <v>-1.4</v>
      </c>
      <c r="M65" s="19"/>
      <c r="N65" s="19"/>
      <c r="P65" s="2">
        <f t="shared" si="3"/>
        <v>-3.5714285714285716</v>
      </c>
    </row>
    <row r="66" spans="1:16" ht="11.1" customHeight="1" outlineLevel="1" x14ac:dyDescent="0.2">
      <c r="A66" s="8" t="s">
        <v>71</v>
      </c>
      <c r="B66" s="8" t="s">
        <v>15</v>
      </c>
      <c r="C66" s="9">
        <v>-12</v>
      </c>
      <c r="D66" s="9">
        <v>66</v>
      </c>
      <c r="E66" s="9">
        <v>19</v>
      </c>
      <c r="F66" s="9">
        <v>20</v>
      </c>
      <c r="G66" s="18">
        <v>0.4</v>
      </c>
      <c r="L66" s="2">
        <f t="shared" si="2"/>
        <v>3.8</v>
      </c>
      <c r="M66" s="19"/>
      <c r="N66" s="19"/>
      <c r="P66" s="2">
        <f t="shared" si="3"/>
        <v>5.2631578947368425</v>
      </c>
    </row>
    <row r="67" spans="1:16" ht="21.95" customHeight="1" outlineLevel="1" x14ac:dyDescent="0.2">
      <c r="A67" s="8" t="s">
        <v>72</v>
      </c>
      <c r="B67" s="8" t="s">
        <v>15</v>
      </c>
      <c r="C67" s="9">
        <v>349</v>
      </c>
      <c r="D67" s="9">
        <v>11</v>
      </c>
      <c r="E67" s="9">
        <v>77</v>
      </c>
      <c r="F67" s="17">
        <f>225+F83</f>
        <v>30</v>
      </c>
      <c r="G67" s="18">
        <v>0.35</v>
      </c>
      <c r="L67" s="2">
        <f t="shared" si="2"/>
        <v>15.4</v>
      </c>
      <c r="M67" s="19"/>
      <c r="N67" s="19"/>
      <c r="P67" s="2">
        <f t="shared" si="3"/>
        <v>1.948051948051948</v>
      </c>
    </row>
    <row r="68" spans="1:16" ht="11.1" customHeight="1" outlineLevel="1" x14ac:dyDescent="0.2">
      <c r="A68" s="8" t="s">
        <v>73</v>
      </c>
      <c r="B68" s="8" t="s">
        <v>10</v>
      </c>
      <c r="C68" s="9">
        <v>27.579000000000001</v>
      </c>
      <c r="D68" s="9">
        <v>18.931000000000001</v>
      </c>
      <c r="E68" s="9">
        <v>14.377000000000001</v>
      </c>
      <c r="F68" s="9"/>
      <c r="G68" s="18">
        <v>1</v>
      </c>
      <c r="L68" s="2">
        <f t="shared" si="2"/>
        <v>2.8754</v>
      </c>
      <c r="M68" s="19"/>
      <c r="N68" s="19"/>
      <c r="P68" s="2">
        <f t="shared" si="3"/>
        <v>0</v>
      </c>
    </row>
    <row r="69" spans="1:16" ht="11.1" customHeight="1" outlineLevel="1" x14ac:dyDescent="0.2">
      <c r="A69" s="8" t="s">
        <v>74</v>
      </c>
      <c r="B69" s="8" t="s">
        <v>15</v>
      </c>
      <c r="C69" s="9">
        <v>201</v>
      </c>
      <c r="D69" s="9">
        <v>307</v>
      </c>
      <c r="E69" s="9">
        <v>150</v>
      </c>
      <c r="F69" s="9">
        <v>317</v>
      </c>
      <c r="G69" s="18">
        <v>0.4</v>
      </c>
      <c r="L69" s="2">
        <f t="shared" si="2"/>
        <v>30</v>
      </c>
      <c r="M69" s="19"/>
      <c r="N69" s="19"/>
      <c r="P69" s="2">
        <f t="shared" si="3"/>
        <v>10.566666666666666</v>
      </c>
    </row>
    <row r="70" spans="1:16" ht="11.1" customHeight="1" outlineLevel="1" x14ac:dyDescent="0.2">
      <c r="A70" s="8" t="s">
        <v>75</v>
      </c>
      <c r="B70" s="8" t="s">
        <v>15</v>
      </c>
      <c r="C70" s="9">
        <v>175</v>
      </c>
      <c r="D70" s="9">
        <v>409</v>
      </c>
      <c r="E70" s="9">
        <v>160</v>
      </c>
      <c r="F70" s="9">
        <v>385</v>
      </c>
      <c r="G70" s="18">
        <v>0.4</v>
      </c>
      <c r="L70" s="2">
        <f t="shared" si="2"/>
        <v>32</v>
      </c>
      <c r="M70" s="19"/>
      <c r="N70" s="19"/>
      <c r="P70" s="2">
        <f t="shared" si="3"/>
        <v>12.03125</v>
      </c>
    </row>
    <row r="71" spans="1:16" ht="11.1" customHeight="1" outlineLevel="1" x14ac:dyDescent="0.2">
      <c r="A71" s="8" t="s">
        <v>76</v>
      </c>
      <c r="B71" s="8" t="s">
        <v>10</v>
      </c>
      <c r="C71" s="9">
        <v>24.053999999999998</v>
      </c>
      <c r="D71" s="9">
        <v>373.3</v>
      </c>
      <c r="E71" s="9">
        <v>156.11799999999999</v>
      </c>
      <c r="F71" s="9">
        <v>225.096</v>
      </c>
      <c r="G71" s="18">
        <v>1</v>
      </c>
      <c r="L71" s="2">
        <f t="shared" ref="L71:L87" si="4">E71/5</f>
        <v>31.223599999999998</v>
      </c>
      <c r="M71" s="19"/>
      <c r="N71" s="19"/>
      <c r="P71" s="2">
        <f t="shared" ref="P71:P87" si="5">F71/L71</f>
        <v>7.2091623003113039</v>
      </c>
    </row>
    <row r="72" spans="1:16" ht="11.1" customHeight="1" outlineLevel="1" x14ac:dyDescent="0.2">
      <c r="A72" s="8" t="s">
        <v>77</v>
      </c>
      <c r="B72" s="8" t="s">
        <v>10</v>
      </c>
      <c r="C72" s="9">
        <v>10.686999999999999</v>
      </c>
      <c r="D72" s="9">
        <v>57.05</v>
      </c>
      <c r="E72" s="9">
        <v>20.38</v>
      </c>
      <c r="F72" s="9">
        <v>39.237000000000002</v>
      </c>
      <c r="G72" s="18">
        <v>1</v>
      </c>
      <c r="L72" s="2">
        <f t="shared" si="4"/>
        <v>4.0759999999999996</v>
      </c>
      <c r="M72" s="19"/>
      <c r="N72" s="19"/>
      <c r="P72" s="2">
        <f t="shared" si="5"/>
        <v>9.6263493621197274</v>
      </c>
    </row>
    <row r="73" spans="1:16" ht="11.1" customHeight="1" outlineLevel="1" x14ac:dyDescent="0.2">
      <c r="A73" s="8" t="s">
        <v>78</v>
      </c>
      <c r="B73" s="8" t="s">
        <v>10</v>
      </c>
      <c r="C73" s="10"/>
      <c r="D73" s="9">
        <v>48.932000000000002</v>
      </c>
      <c r="E73" s="9">
        <v>48.932000000000002</v>
      </c>
      <c r="F73" s="9"/>
      <c r="G73" s="18">
        <v>1</v>
      </c>
      <c r="L73" s="2">
        <f t="shared" si="4"/>
        <v>9.7864000000000004</v>
      </c>
      <c r="M73" s="19"/>
      <c r="N73" s="19"/>
      <c r="P73" s="2">
        <f t="shared" si="5"/>
        <v>0</v>
      </c>
    </row>
    <row r="74" spans="1:16" ht="11.1" customHeight="1" outlineLevel="1" x14ac:dyDescent="0.2">
      <c r="A74" s="8" t="s">
        <v>79</v>
      </c>
      <c r="B74" s="8" t="s">
        <v>10</v>
      </c>
      <c r="C74" s="9">
        <v>7.282</v>
      </c>
      <c r="D74" s="9">
        <v>1.296</v>
      </c>
      <c r="E74" s="9">
        <v>0.19700000000000001</v>
      </c>
      <c r="F74" s="9">
        <v>4.702</v>
      </c>
      <c r="G74" s="18">
        <v>1</v>
      </c>
      <c r="L74" s="2">
        <f t="shared" si="4"/>
        <v>3.9400000000000004E-2</v>
      </c>
      <c r="M74" s="19"/>
      <c r="N74" s="19"/>
      <c r="P74" s="2">
        <f t="shared" si="5"/>
        <v>119.34010152284263</v>
      </c>
    </row>
    <row r="75" spans="1:16" ht="11.1" customHeight="1" outlineLevel="1" x14ac:dyDescent="0.2">
      <c r="A75" s="8" t="s">
        <v>80</v>
      </c>
      <c r="B75" s="8" t="s">
        <v>15</v>
      </c>
      <c r="C75" s="9">
        <v>570</v>
      </c>
      <c r="D75" s="9">
        <v>894</v>
      </c>
      <c r="E75" s="9">
        <v>609</v>
      </c>
      <c r="F75" s="9">
        <v>733</v>
      </c>
      <c r="G75" s="18">
        <v>0.45</v>
      </c>
      <c r="L75" s="2">
        <f t="shared" si="4"/>
        <v>121.8</v>
      </c>
      <c r="M75" s="19"/>
      <c r="N75" s="19"/>
      <c r="P75" s="2">
        <f t="shared" si="5"/>
        <v>6.0180623973727423</v>
      </c>
    </row>
    <row r="76" spans="1:16" ht="11.1" customHeight="1" outlineLevel="1" x14ac:dyDescent="0.2">
      <c r="A76" s="8" t="s">
        <v>81</v>
      </c>
      <c r="B76" s="8" t="s">
        <v>15</v>
      </c>
      <c r="C76" s="9">
        <v>555</v>
      </c>
      <c r="D76" s="9">
        <v>625</v>
      </c>
      <c r="E76" s="9">
        <v>476</v>
      </c>
      <c r="F76" s="9">
        <v>565</v>
      </c>
      <c r="G76" s="18">
        <v>0.45</v>
      </c>
      <c r="L76" s="2">
        <f t="shared" si="4"/>
        <v>95.2</v>
      </c>
      <c r="M76" s="19"/>
      <c r="N76" s="19"/>
      <c r="P76" s="2">
        <f t="shared" si="5"/>
        <v>5.9348739495798322</v>
      </c>
    </row>
    <row r="77" spans="1:16" ht="11.1" customHeight="1" outlineLevel="1" x14ac:dyDescent="0.2">
      <c r="A77" s="8" t="s">
        <v>82</v>
      </c>
      <c r="B77" s="8" t="s">
        <v>15</v>
      </c>
      <c r="C77" s="9">
        <v>162</v>
      </c>
      <c r="D77" s="9">
        <v>517</v>
      </c>
      <c r="E77" s="9">
        <v>259</v>
      </c>
      <c r="F77" s="9">
        <v>354</v>
      </c>
      <c r="G77" s="18">
        <v>0.45</v>
      </c>
      <c r="L77" s="2">
        <f t="shared" si="4"/>
        <v>51.8</v>
      </c>
      <c r="M77" s="19"/>
      <c r="N77" s="19"/>
      <c r="P77" s="2">
        <f t="shared" si="5"/>
        <v>6.8339768339768341</v>
      </c>
    </row>
    <row r="78" spans="1:16" ht="11.1" customHeight="1" outlineLevel="1" x14ac:dyDescent="0.2">
      <c r="A78" s="8" t="s">
        <v>83</v>
      </c>
      <c r="B78" s="8" t="s">
        <v>15</v>
      </c>
      <c r="C78" s="9">
        <v>30</v>
      </c>
      <c r="D78" s="9">
        <v>37</v>
      </c>
      <c r="E78" s="9">
        <v>30</v>
      </c>
      <c r="F78" s="9">
        <v>19</v>
      </c>
      <c r="G78" s="18">
        <v>0.4</v>
      </c>
      <c r="L78" s="2">
        <f t="shared" si="4"/>
        <v>6</v>
      </c>
      <c r="M78" s="19"/>
      <c r="N78" s="19"/>
      <c r="P78" s="2">
        <f t="shared" si="5"/>
        <v>3.1666666666666665</v>
      </c>
    </row>
    <row r="79" spans="1:16" ht="11.1" customHeight="1" outlineLevel="1" x14ac:dyDescent="0.2">
      <c r="A79" s="8" t="s">
        <v>84</v>
      </c>
      <c r="B79" s="8" t="s">
        <v>10</v>
      </c>
      <c r="C79" s="9">
        <v>56.08</v>
      </c>
      <c r="D79" s="9">
        <v>207.65</v>
      </c>
      <c r="E79" s="9">
        <v>36.68</v>
      </c>
      <c r="F79" s="17">
        <f>210.62+F81</f>
        <v>147.83000000000001</v>
      </c>
      <c r="G79" s="18">
        <v>1</v>
      </c>
      <c r="L79" s="2">
        <f t="shared" si="4"/>
        <v>7.3360000000000003</v>
      </c>
      <c r="M79" s="19"/>
      <c r="N79" s="19"/>
      <c r="P79" s="2">
        <f t="shared" si="5"/>
        <v>20.151308615049075</v>
      </c>
    </row>
    <row r="80" spans="1:16" ht="11.1" customHeight="1" outlineLevel="1" x14ac:dyDescent="0.2">
      <c r="A80" s="8" t="s">
        <v>85</v>
      </c>
      <c r="B80" s="8" t="s">
        <v>15</v>
      </c>
      <c r="C80" s="9">
        <v>10</v>
      </c>
      <c r="D80" s="9"/>
      <c r="E80" s="9">
        <v>1</v>
      </c>
      <c r="F80" s="9">
        <v>9</v>
      </c>
      <c r="G80" s="18">
        <v>0.4</v>
      </c>
      <c r="L80" s="2">
        <f t="shared" si="4"/>
        <v>0.2</v>
      </c>
      <c r="M80" s="19"/>
      <c r="N80" s="19"/>
      <c r="P80" s="2">
        <f t="shared" si="5"/>
        <v>45</v>
      </c>
    </row>
    <row r="81" spans="1:16" ht="11.1" customHeight="1" outlineLevel="1" x14ac:dyDescent="0.2">
      <c r="A81" s="15" t="s">
        <v>86</v>
      </c>
      <c r="B81" s="8" t="s">
        <v>10</v>
      </c>
      <c r="C81" s="9">
        <v>-36.86</v>
      </c>
      <c r="D81" s="9">
        <v>4.0999999999999996</v>
      </c>
      <c r="E81" s="9">
        <v>17.64</v>
      </c>
      <c r="F81" s="16">
        <v>-62.79</v>
      </c>
      <c r="G81" s="18">
        <v>0</v>
      </c>
      <c r="L81" s="2">
        <f t="shared" si="4"/>
        <v>3.528</v>
      </c>
      <c r="M81" s="19"/>
      <c r="N81" s="19"/>
      <c r="P81" s="2">
        <f t="shared" si="5"/>
        <v>-17.797619047619047</v>
      </c>
    </row>
    <row r="82" spans="1:16" ht="11.1" customHeight="1" outlineLevel="1" x14ac:dyDescent="0.2">
      <c r="A82" s="15" t="s">
        <v>87</v>
      </c>
      <c r="B82" s="8" t="s">
        <v>15</v>
      </c>
      <c r="C82" s="10"/>
      <c r="D82" s="9">
        <v>2</v>
      </c>
      <c r="E82" s="9">
        <v>97</v>
      </c>
      <c r="F82" s="16">
        <v>-147</v>
      </c>
      <c r="G82" s="18">
        <v>0</v>
      </c>
      <c r="L82" s="2">
        <f t="shared" si="4"/>
        <v>19.399999999999999</v>
      </c>
      <c r="M82" s="19"/>
      <c r="N82" s="19"/>
      <c r="P82" s="2">
        <f t="shared" si="5"/>
        <v>-7.5773195876288666</v>
      </c>
    </row>
    <row r="83" spans="1:16" ht="21.95" customHeight="1" outlineLevel="1" x14ac:dyDescent="0.2">
      <c r="A83" s="15" t="s">
        <v>88</v>
      </c>
      <c r="B83" s="8" t="s">
        <v>15</v>
      </c>
      <c r="C83" s="9">
        <v>-183</v>
      </c>
      <c r="D83" s="9">
        <v>3</v>
      </c>
      <c r="E83" s="9">
        <v>11</v>
      </c>
      <c r="F83" s="16">
        <v>-195</v>
      </c>
      <c r="G83" s="18">
        <v>0</v>
      </c>
      <c r="L83" s="2">
        <f t="shared" si="4"/>
        <v>2.2000000000000002</v>
      </c>
      <c r="M83" s="19"/>
      <c r="N83" s="19"/>
      <c r="P83" s="2">
        <f t="shared" si="5"/>
        <v>-88.636363636363626</v>
      </c>
    </row>
    <row r="84" spans="1:16" ht="11.1" customHeight="1" outlineLevel="1" x14ac:dyDescent="0.2">
      <c r="A84" s="8" t="s">
        <v>89</v>
      </c>
      <c r="B84" s="8" t="s">
        <v>10</v>
      </c>
      <c r="C84" s="9">
        <v>-13.695</v>
      </c>
      <c r="D84" s="9">
        <v>15.146000000000001</v>
      </c>
      <c r="E84" s="9">
        <v>1.4510000000000001</v>
      </c>
      <c r="F84" s="9"/>
      <c r="G84" s="18">
        <v>0</v>
      </c>
      <c r="L84" s="2">
        <f t="shared" si="4"/>
        <v>0.29020000000000001</v>
      </c>
      <c r="M84" s="19"/>
      <c r="N84" s="19"/>
      <c r="P84" s="2">
        <f t="shared" si="5"/>
        <v>0</v>
      </c>
    </row>
    <row r="85" spans="1:16" ht="11.1" customHeight="1" outlineLevel="1" x14ac:dyDescent="0.2">
      <c r="A85" s="15" t="s">
        <v>90</v>
      </c>
      <c r="B85" s="8" t="s">
        <v>15</v>
      </c>
      <c r="C85" s="10"/>
      <c r="D85" s="9"/>
      <c r="E85" s="9"/>
      <c r="F85" s="16">
        <v>-1</v>
      </c>
      <c r="G85" s="18">
        <v>0</v>
      </c>
      <c r="L85" s="2">
        <f t="shared" si="4"/>
        <v>0</v>
      </c>
      <c r="M85" s="19"/>
      <c r="N85" s="19"/>
      <c r="P85" s="2" t="e">
        <f t="shared" si="5"/>
        <v>#DIV/0!</v>
      </c>
    </row>
    <row r="86" spans="1:16" ht="11.1" customHeight="1" outlineLevel="1" x14ac:dyDescent="0.2">
      <c r="A86" s="8" t="s">
        <v>91</v>
      </c>
      <c r="B86" s="8" t="s">
        <v>15</v>
      </c>
      <c r="C86" s="9">
        <v>-533.33299999999997</v>
      </c>
      <c r="D86" s="9">
        <v>584.33299999999997</v>
      </c>
      <c r="E86" s="9">
        <v>44</v>
      </c>
      <c r="F86" s="9"/>
      <c r="G86" s="18">
        <v>0</v>
      </c>
      <c r="L86" s="2">
        <f t="shared" si="4"/>
        <v>8.8000000000000007</v>
      </c>
      <c r="M86" s="19"/>
      <c r="N86" s="19"/>
      <c r="P86" s="2">
        <f t="shared" si="5"/>
        <v>0</v>
      </c>
    </row>
    <row r="87" spans="1:16" ht="11.1" customHeight="1" outlineLevel="1" x14ac:dyDescent="0.2">
      <c r="A87" s="15" t="s">
        <v>92</v>
      </c>
      <c r="B87" s="8" t="s">
        <v>15</v>
      </c>
      <c r="C87" s="10"/>
      <c r="D87" s="9">
        <v>1</v>
      </c>
      <c r="E87" s="9">
        <v>12</v>
      </c>
      <c r="F87" s="16">
        <v>-23</v>
      </c>
      <c r="G87" s="18">
        <v>0</v>
      </c>
      <c r="L87" s="2">
        <f t="shared" si="4"/>
        <v>2.4</v>
      </c>
      <c r="M87" s="19"/>
      <c r="N87" s="19"/>
      <c r="P87" s="2">
        <f t="shared" si="5"/>
        <v>-9.5833333333333339</v>
      </c>
    </row>
  </sheetData>
  <autoFilter ref="A3:V87" xr:uid="{1EA1757B-3F43-49B7-B79D-C14165909B54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2023-09-08T12:47:20Z</dcterms:modified>
</cp:coreProperties>
</file>