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aer4\Desktop\18,09,23 Кр_Сч_РнД\"/>
    </mc:Choice>
  </mc:AlternateContent>
  <xr:revisionPtr revIDLastSave="0" documentId="13_ncr:1_{8BD887B2-166C-49D5-AC34-D318929889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Лист2!$A$7:$I$138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2" i="2" l="1"/>
  <c r="I131" i="2"/>
  <c r="I136" i="2"/>
  <c r="I122" i="2"/>
  <c r="I123" i="2"/>
  <c r="I138" i="2"/>
  <c r="I9" i="2"/>
  <c r="I10" i="2"/>
  <c r="I11" i="2"/>
  <c r="I12" i="2"/>
  <c r="I13" i="2"/>
  <c r="I14" i="2"/>
  <c r="I15" i="2"/>
  <c r="I51" i="2"/>
  <c r="I52" i="2"/>
  <c r="I53" i="2"/>
  <c r="I19" i="2"/>
  <c r="I55" i="2"/>
  <c r="I57" i="2"/>
  <c r="I58" i="2"/>
  <c r="I60" i="2"/>
  <c r="I24" i="2"/>
  <c r="I61" i="2"/>
  <c r="I26" i="2"/>
  <c r="I63" i="2"/>
  <c r="I64" i="2"/>
  <c r="I65" i="2"/>
  <c r="I66" i="2"/>
  <c r="I67" i="2"/>
  <c r="I32" i="2"/>
  <c r="I69" i="2"/>
  <c r="I70" i="2"/>
  <c r="I71" i="2"/>
  <c r="I72" i="2"/>
  <c r="I73" i="2"/>
  <c r="I74" i="2"/>
  <c r="I75" i="2"/>
  <c r="I76" i="2"/>
  <c r="I41" i="2"/>
  <c r="I42" i="2"/>
  <c r="I77" i="2"/>
  <c r="I78" i="2"/>
  <c r="I79" i="2"/>
  <c r="I80" i="2"/>
  <c r="I47" i="2"/>
  <c r="I48" i="2"/>
  <c r="I81" i="2"/>
  <c r="I82" i="2"/>
  <c r="I83" i="2"/>
  <c r="I84" i="2"/>
  <c r="I85" i="2"/>
  <c r="I54" i="2"/>
  <c r="I91" i="2"/>
  <c r="I56" i="2"/>
  <c r="I104" i="2"/>
  <c r="I105" i="2"/>
  <c r="I59" i="2"/>
  <c r="I106" i="2"/>
  <c r="I107" i="2"/>
  <c r="I62" i="2"/>
  <c r="I110" i="2"/>
  <c r="I113" i="2"/>
  <c r="I114" i="2"/>
  <c r="I115" i="2"/>
  <c r="I116" i="2"/>
  <c r="I68" i="2"/>
  <c r="I120" i="2"/>
  <c r="I8" i="2"/>
  <c r="H16" i="2"/>
  <c r="I16" i="2" s="1"/>
  <c r="H17" i="2"/>
  <c r="I17" i="2" s="1"/>
  <c r="H18" i="2"/>
  <c r="I18" i="2" s="1"/>
  <c r="H20" i="2"/>
  <c r="I20" i="2" s="1"/>
  <c r="H21" i="2"/>
  <c r="I21" i="2" s="1"/>
  <c r="H22" i="2"/>
  <c r="I22" i="2" s="1"/>
  <c r="H23" i="2"/>
  <c r="H25" i="2"/>
  <c r="H27" i="2"/>
  <c r="I27" i="2" s="1"/>
  <c r="H28" i="2"/>
  <c r="I28" i="2" s="1"/>
  <c r="H29" i="2"/>
  <c r="H30" i="2"/>
  <c r="H31" i="2"/>
  <c r="H33" i="2"/>
  <c r="H34" i="2"/>
  <c r="H35" i="2"/>
  <c r="H36" i="2"/>
  <c r="I36" i="2" s="1"/>
  <c r="H37" i="2"/>
  <c r="I37" i="2" s="1"/>
  <c r="H38" i="2"/>
  <c r="H39" i="2"/>
  <c r="I39" i="2" s="1"/>
  <c r="H40" i="2"/>
  <c r="I40" i="2" s="1"/>
  <c r="H43" i="2"/>
  <c r="H98" i="2"/>
  <c r="H44" i="2"/>
  <c r="H100" i="2"/>
  <c r="I100" i="2" s="1"/>
  <c r="H45" i="2"/>
  <c r="I45" i="2" s="1"/>
  <c r="H46" i="2"/>
  <c r="H49" i="2"/>
  <c r="H50" i="2"/>
  <c r="H86" i="2"/>
  <c r="H87" i="2"/>
  <c r="H88" i="2"/>
  <c r="H108" i="2"/>
  <c r="I108" i="2" s="1"/>
  <c r="H89" i="2"/>
  <c r="I89" i="2" s="1"/>
  <c r="H90" i="2"/>
  <c r="H92" i="2"/>
  <c r="I92" i="2" s="1"/>
  <c r="H93" i="2"/>
  <c r="H94" i="2"/>
  <c r="H95" i="2"/>
  <c r="H97" i="2"/>
  <c r="H99" i="2"/>
  <c r="I99" i="2" s="1"/>
  <c r="H101" i="2"/>
  <c r="I101" i="2" s="1"/>
  <c r="H102" i="2"/>
  <c r="H103" i="2"/>
  <c r="H109" i="2"/>
  <c r="H111" i="2"/>
  <c r="H112" i="2"/>
  <c r="H117" i="2"/>
  <c r="H118" i="2"/>
  <c r="I118" i="2" s="1"/>
  <c r="H119" i="2"/>
  <c r="I119" i="2" s="1"/>
  <c r="H121" i="2"/>
  <c r="I121" i="2" s="1"/>
  <c r="H96" i="2"/>
  <c r="I96" i="2" s="1"/>
  <c r="H135" i="2"/>
  <c r="I135" i="2" s="1"/>
  <c r="H133" i="2"/>
  <c r="I133" i="2" s="1"/>
  <c r="H134" i="2"/>
  <c r="I134" i="2" s="1"/>
  <c r="H137" i="2"/>
  <c r="I137" i="2" s="1"/>
  <c r="H125" i="2"/>
  <c r="I125" i="2" s="1"/>
  <c r="H126" i="2"/>
  <c r="I126" i="2" s="1"/>
  <c r="H127" i="2"/>
  <c r="I127" i="2" s="1"/>
  <c r="H124" i="2"/>
  <c r="I124" i="2" s="1"/>
  <c r="H130" i="2"/>
  <c r="I130" i="2" s="1"/>
  <c r="H128" i="2"/>
  <c r="I128" i="2" s="1"/>
  <c r="H129" i="2"/>
  <c r="I129" i="2" s="1"/>
  <c r="I117" i="2" l="1"/>
  <c r="I97" i="2"/>
  <c r="I88" i="2"/>
  <c r="I44" i="2"/>
  <c r="I35" i="2"/>
  <c r="I25" i="2"/>
  <c r="I111" i="2"/>
  <c r="I112" i="2"/>
  <c r="I95" i="2"/>
  <c r="I87" i="2"/>
  <c r="I98" i="2"/>
  <c r="I34" i="2"/>
  <c r="I23" i="2"/>
  <c r="I109" i="2"/>
  <c r="I93" i="2"/>
  <c r="I94" i="2"/>
  <c r="I86" i="2"/>
  <c r="I43" i="2"/>
  <c r="I103" i="2"/>
  <c r="I50" i="2"/>
  <c r="I30" i="2"/>
  <c r="I49" i="2"/>
  <c r="I31" i="2"/>
  <c r="I102" i="2"/>
  <c r="I90" i="2"/>
  <c r="I46" i="2"/>
  <c r="I38" i="2"/>
  <c r="I29" i="2"/>
  <c r="I33" i="2"/>
</calcChain>
</file>

<file path=xl/sharedStrings.xml><?xml version="1.0" encoding="utf-8"?>
<sst xmlns="http://schemas.openxmlformats.org/spreadsheetml/2006/main" count="276" uniqueCount="147">
  <si>
    <t>Таблица для пред заказа приход ЛП Краснодар 25.09</t>
  </si>
  <si>
    <t>Забиваем в ед. продукта (штука в штуках, кг в кг.)</t>
  </si>
  <si>
    <t>Если какой-то продукт отсутствует, добавляем вниз таблицы</t>
  </si>
  <si>
    <t>Номенклатура</t>
  </si>
  <si>
    <t>Ед. изм.</t>
  </si>
  <si>
    <t>ФИО</t>
  </si>
  <si>
    <t>Кощиенко С.С.</t>
  </si>
  <si>
    <t>Варламов А.В. Михайлев Д.Н.</t>
  </si>
  <si>
    <t>004 Колбаса Вязанка со шпиком, вектор ВЕС, ПОКОМ</t>
  </si>
  <si>
    <t>005 Колбаса Докторская ГОСТ, Вязанка вектор,ВЕС. ПОКОМ</t>
  </si>
  <si>
    <t>кг</t>
  </si>
  <si>
    <t>011 Колбаса Салями Финская, Вязанка фиброуз в/у, ПОКОМ</t>
  </si>
  <si>
    <t>012 Колбаса Сервелат Столичный, Вязанка фиброуз в/у, ПОКОМ</t>
  </si>
  <si>
    <t>013 Сардельки Вязанка Стародворские NDX, ВЕС. ПОКОМ</t>
  </si>
  <si>
    <t>016 Сосиски Вязанка Молочные, Вязанка вискофан ВЕС.ПОКОМ</t>
  </si>
  <si>
    <t>017 Сосиски Вязанка Сливочные, Вязанка амицел ВЕС.ПОКОМ</t>
  </si>
  <si>
    <t>018 Сосиски Рубленые, Вязанка вискофан ВЕС.ПОКОМ</t>
  </si>
  <si>
    <t>020 Ветчина Столичная Вязанка, вектор 0.5кг, ПОКОМ</t>
  </si>
  <si>
    <t>шт</t>
  </si>
  <si>
    <t>022 Колбаса Вязанка со шпиком, вектор 0,5кг, ПОКОМ</t>
  </si>
  <si>
    <t>023 Колбаса Докторская ГОСТ, Вязанка вектор, 0,4 кг, ПОКОМ</t>
  </si>
  <si>
    <t>025 Колбаса Молочная стародворская, Вязанка вектор 0,5 кг,ПОКОМ</t>
  </si>
  <si>
    <t>029 Сосиски Венские, Вязанка NDX МГС, 0.5кг, ПОКОМ</t>
  </si>
  <si>
    <t>030 Сосиски Вязанка Молочные, Вязанка вискофан МГС, 0.45кг, ПОКОМ</t>
  </si>
  <si>
    <t>031 Сосиски Вязанка Сливочные, Вязанка амицел МГС, 0.33кг, ТМ Стародворские колбасы</t>
  </si>
  <si>
    <t>032 Сосиски Вязанка Сливочные, Вязанка амицел МГС, 0.45кг, ПОКОМ</t>
  </si>
  <si>
    <t>034 Сосиски Рубленые, Вязанка вискофан МГС, 0.5кг, ПОКОМ</t>
  </si>
  <si>
    <t>043 Ветчина Нежная ТМ Особый рецепт, п/а, 0,4кг ПОКОМ</t>
  </si>
  <si>
    <t>047 Кол Баварская, белков.обол. в термоусад. пакете 0.17 кг, ТМ Стародворье ПОКОМ</t>
  </si>
  <si>
    <t>057 Колбаса Докторская Дугушка, вектор 0.4 кг, ТМ Стародворье ПОКОМ</t>
  </si>
  <si>
    <t>058 Колбаса Докторская Особая ТМ Особый рецепт, 0,5кг, ПОКОМ</t>
  </si>
  <si>
    <t>059 Колбаса Докторская по-стародворски 0.5 кг, ПОКОМ</t>
  </si>
  <si>
    <t>060 Колбаса Докторская стародворская 0,5 кг,ПОКОМ</t>
  </si>
  <si>
    <t>068 Колбаса Особая ТМ Особый рецепт, 0,5 кг, ПОКОМ</t>
  </si>
  <si>
    <t>079 Колбаса Сервелат Кремлевский, 0.35 кг, ПОКОМ</t>
  </si>
  <si>
    <t>083 Колбаса Швейцарская 0,17 кг., ШТ., сырокопченая ПОКОМ</t>
  </si>
  <si>
    <t>084 Колбаски Баварские копченые, NDX в МГС 0,28 кг, ТМ Стародворье ПОКОМ</t>
  </si>
  <si>
    <t>092 Сосиски Баварские с сыром, 0.42кг,ПОКОМ</t>
  </si>
  <si>
    <t>096 Сосиски Баварские, 0.42кг,ПОКОМ</t>
  </si>
  <si>
    <t>102 Сосиски Ганноверские, амилюкс МГС, 0.6кг, ТМ Стародворье ПОКОМ</t>
  </si>
  <si>
    <t>103 Сосиски Классические, 0.42кг,ядрена копотьПОКОМ</t>
  </si>
  <si>
    <t>104 Сосиски Молочные по-стародворски, амицел МГС 0.45кг, ТМ Стародворье ПОКОМ</t>
  </si>
  <si>
    <t>114 Сосиски Филейбургские с филе сочного окорока, 0,55 кг, БАВАРУШКА ПОКОМ</t>
  </si>
  <si>
    <t>115 Колбаса Салями Филейбургская зернистая, в/у 0,35 кг срез, БАВАРУШКА ПОКОМ</t>
  </si>
  <si>
    <t>116 Колбаса Балыкбурская с копченым балыком, в/у 0,35 кг срез, БАВАРУШКА ПОКОМ</t>
  </si>
  <si>
    <t>117 Колбаса Сервелат Филейбургский с ароматными пряностями, в/у 0,35 кг срез, БАВАРУШКА ПОКОМ</t>
  </si>
  <si>
    <t>118 Колбаса Сервелат Филейбургский с филе сочного окорока, в/у 0,35 кг срез, БАВАРУШКА ПОКОМ</t>
  </si>
  <si>
    <t>200 Ветчина Дугушка ТМ Стародворье, вектор в/у ПОКОМ</t>
  </si>
  <si>
    <t>201 Ветчина Нежная ТМ Особый рецепт, (2,5кг), ПОКОМ</t>
  </si>
  <si>
    <t>Лалаян</t>
  </si>
  <si>
    <t>213 Колбаса в/к Сервелат Рижский, ВЕС.,ТМ КОЛБАСНЫЙ СТАНДАРТ ПОКОМ</t>
  </si>
  <si>
    <t>215 Колбаса Докторская Дугушка ГОСТ, ВЕС, ТМ Стародворье ПОКОМ</t>
  </si>
  <si>
    <t>217 Колбаса Докторская Дугушка, ВЕС, НЕ ГОСТ, ТМ Стародворье ПОКОМ</t>
  </si>
  <si>
    <t>218 Колбаса Докторская оригинальная ТМ Особый рецепт БОЛЬШОЙ БАТОН, п/а ВЕС, ТМ Стародворье ПОКОМ</t>
  </si>
  <si>
    <t>219 Колбаса Докторская Особая ТМ Особый рецепт, ВЕС ПОКОМ</t>
  </si>
  <si>
    <t>220 Колбаса Докторская по-стародворски, амифлекс, ВЕС, ПОКОМ</t>
  </si>
  <si>
    <t>221 Колбаса Докторская по-стародворски, натурин в/у, ВЕС, ТМ Стародворье ПОКОМ</t>
  </si>
  <si>
    <t>222 Колбаса Докторская стародворская, ВЕС, ВсхЗв ПОКОМ</t>
  </si>
  <si>
    <t>225 Колбаса Дугушка со шпиком, ВЕС, ТМ Стародворье ПОКОМ</t>
  </si>
  <si>
    <t>226 Колбаса Княжеская, с/к белков.обол в термоусад. пакете, ВЕС, ТМ Стародворье ПОКОМ</t>
  </si>
  <si>
    <t>229 Колбаса Молочная Дугушка, в/у, ВЕС, ТМ Стародворье ПОКОМ</t>
  </si>
  <si>
    <t>230 Колбаса Молочная Особая ТМ Особый рецепт, п/а, ВЕС. ПОКОМ</t>
  </si>
  <si>
    <t>231 Колбаса Молочная по-стародворски, ВЕС ПОКОМ</t>
  </si>
  <si>
    <t>232 Колбаса Молочная по-стародворски, ВЕС, ВсхЗв, ПОКОМ_</t>
  </si>
  <si>
    <t>233 Колбаса Молочная по-стародворски, ВЕС, натурин, в/у, ТМ Стародворье ПОКОМ</t>
  </si>
  <si>
    <t>235 Колбаса Особая ТМ Особый рецепт, ВЕС, ТМ Стародворье ПОКОМ</t>
  </si>
  <si>
    <t>236 Колбаса Рубленая ЗАПЕЧ. Дугушка ТМ Стародворье, вектор, в/к ПОКОМ</t>
  </si>
  <si>
    <t>237 Колбаса Русская по-стародворски, ВЕС. ПОКОМ</t>
  </si>
  <si>
    <t>239 Колбаса Салями запеч Дугушка, оболочка вектор, ВЕС, ТМ Стародворье ПОКОМ</t>
  </si>
  <si>
    <t>240 Колбаса Салями охотничья, ВЕС. ПОКОМ</t>
  </si>
  <si>
    <t>242 Колбаса Сервелат ЗАПЕЧ.Дугушка ТМ Стародворье, вектор, в/к ПОКОМ</t>
  </si>
  <si>
    <t>243 Колбаса Сервелат Зернистый, ВЕС. ПОКОМ</t>
  </si>
  <si>
    <t>244 Колбаса Сервелат Кремлевский, ВЕС. ПОКОМ</t>
  </si>
  <si>
    <t>246 Колбаса Стародворская,ТС Старый двор ПОКОМ</t>
  </si>
  <si>
    <t>248 Сардельки Сочные ТМ Особый рецепт, ПОКОМ</t>
  </si>
  <si>
    <t>251 Сосиски Баварские, ВЕС. ПОКОМ</t>
  </si>
  <si>
    <t>253 Сосиски Ганноверские ПОКОМ</t>
  </si>
  <si>
    <t>255 Сосиски Молочные для завтрака ТМ Особый рецепт, п/а МГС, ВЕС, ТМ Стародворье ПОКОМ</t>
  </si>
  <si>
    <t>257 Сосиски Молочные оригинальные ТМ Особый рецепт, ВЕС. ПОКОМ</t>
  </si>
  <si>
    <t>258 Сосиски Молочные по-стародворски, амицел МГС, ВЕС, ТМ Стародворье ПОКОМ</t>
  </si>
  <si>
    <t>260 Сосиски Сливочные по-стародворски, ВЕС. ПОКОМ</t>
  </si>
  <si>
    <t>263 Шпикачки Стародворские, ВЕС. ПОКОМ</t>
  </si>
  <si>
    <t>264 Колбаса Молочная стародворская, амифлекс, ВЕС, ТМ Стародворье ПОКОМ</t>
  </si>
  <si>
    <t>265 Колбаса Балыкбургская, ВЕС, ТМ Баварушка ПОКОМ</t>
  </si>
  <si>
    <t>266 Колбаса Филейбургская с сочным окороком, ВЕС, ТМ Баварушка ПОКОМ</t>
  </si>
  <si>
    <t>267 Колбаса Салями Филейбургская зернистая, оболочка фиброуз, ВЕС, ТМ Баварушка ПОКОМ</t>
  </si>
  <si>
    <t>271 Колбаса Сервелат Левантский ТМ Особый Рецепт, ВЕС. ПОКОМ</t>
  </si>
  <si>
    <t>272 Колбаса Сервелат Филедворский, фиброуз, в/у 0,35 кг срез, ПОКОМ</t>
  </si>
  <si>
    <t>273 Сосиски Сочинки с сочной грудинкой, МГС 0.4кг, ПОКОМ</t>
  </si>
  <si>
    <t>278 Сосиски Сочинки с сочным окороком, МГС 0.4кг, ПОКОМ</t>
  </si>
  <si>
    <t>279 Колбаса Докторский гарант, Вязанка вектор, 0,4 кг. ПОКОМ</t>
  </si>
  <si>
    <t>281 Сосиски Молочные для завтрака ТМ Особый рецепт, 0,4кг ПОКОМ</t>
  </si>
  <si>
    <t>282 Колбаса Балыкбургская рубленая, в/у 0,35 кг срез, БАВАРУШКА ПОКОМ</t>
  </si>
  <si>
    <t>283 Сосиски Сочинки, ВЕС, ТМ Стародворье ПОКОМ</t>
  </si>
  <si>
    <t>284 Сосиски Молокуши миникушай ТМ Вязанка, 0.45кг, ПОКОМ</t>
  </si>
  <si>
    <t>286 Колбаса Сервелат Левантский ТМ Особый Рецепт, 0,35 кг. ПОКОМ</t>
  </si>
  <si>
    <t>291 Сосиски Молокуши миникушай ТМ Вязанка, 0.33кг, ПОКОМ</t>
  </si>
  <si>
    <t>296 Колбаса Мясорубская с рубленой грудинкой 0,35кг срез ТМ Стародворье ПОКОМ</t>
  </si>
  <si>
    <t>299 Колбаса Классическая, Вязанка п/а 0,6кг, ПОКОМ</t>
  </si>
  <si>
    <t>300 Колбаса Сервелат Мясорубский ТМ Стародворье, в/у 0,35кг ПОКОМКОМ</t>
  </si>
  <si>
    <t>301 Сосиски Сочинки по-баварски с сыром, 0.4кг, ТМ Стародворье ПОКОМ</t>
  </si>
  <si>
    <t>302 Сосиски Сочинки по-баварски, 0.4кг, ТМ Стародворье ПОКОМ</t>
  </si>
  <si>
    <t>309 Сосиски Сочинки с сыром 0,4 кг ТМ Стародворье ПОКОМ</t>
  </si>
  <si>
    <t>311 Ветчина Запекуша с сочным окороком Вязанка ВЕС ПОКОМ</t>
  </si>
  <si>
    <t>312 Ветчина Филейская ВЕС ТМ Вязанка ТС Столичная ПОКОМ</t>
  </si>
  <si>
    <t>315 Колбаса вареная Молокуша ТМ Вязанка ВЕС, ПОКОМ</t>
  </si>
  <si>
    <t>316 Колбаса Нежная ТМ Зареченские ВЕС ПОКОМ</t>
  </si>
  <si>
    <t>317 Колбаса Сервелат Рижский ТМ Зареченские, ВЕС ПОКОМ</t>
  </si>
  <si>
    <t>318 Сосиски Датские ТМ Зареченские, ВЕС ПОКОМ</t>
  </si>
  <si>
    <t>319 Колбаса вареная Филейская ТМ Вязанка ТС Классическая, 0,45 кг. ПОКОМ</t>
  </si>
  <si>
    <t>320 Ветчина Нежная ТМ Зареченские,большой батон, ВЕС ПОКОМ</t>
  </si>
  <si>
    <t>321 Колбаса Сервелат Пражский ТМ Зареченские, ВЕС ПОКОМ</t>
  </si>
  <si>
    <t>322 Колбаса вареная Молокуша 0,45кг ТМ Вязанка ПОКОМ</t>
  </si>
  <si>
    <t>324 Ветчина Филейская ТМ Вязанка Столичная 0,45 кг ПОКОМ</t>
  </si>
  <si>
    <t>325 Сосиски Сочинки по-баварски с сыром Стародворье, ВЕС ПОКОМ</t>
  </si>
  <si>
    <t>330 Колбаса вареная Филейская ТМ Вязанка ТС Классическая ВЕС ПОКОМ</t>
  </si>
  <si>
    <t>331 Сосиски Сочинки по-баварски ВЕС ТМ Стародворье Поком</t>
  </si>
  <si>
    <t>333 Колбаса Балыковая, Вязанка фиброуз в/у, ВЕС ПОКОМ</t>
  </si>
  <si>
    <t>352 Ветчина Нежная с нежным филе 0,4 кг ТМ Особый рецепт ПОКОМ</t>
  </si>
  <si>
    <t>358 Колбаса Молочная стародворская, амифлекс, 0,5кг, ТМ Стародворье</t>
  </si>
  <si>
    <t>361 Колбаса Сервелат Филейбургский с копченой грудинкой, в/у 0,35 кг срез, БАВАРУШКА ПОКОМ</t>
  </si>
  <si>
    <t>364 Сардельки Филейские Вязанка ВЕС NDX ТМ Вязанка ПОКОМ</t>
  </si>
  <si>
    <t>369 Колбаса Русская стародворская, амифлекс ВЕС, ТМ Стародворье ПОКОМ</t>
  </si>
  <si>
    <t>379 Колбаса Балыкбургская с копченым балыком ТМ Баварушка 0,28 кг срез ПОКОМ</t>
  </si>
  <si>
    <t>298 Колбаса Сливушка ТМ Вязанка, 0,375кг, ПОКОМ</t>
  </si>
  <si>
    <t>сардельки нежные</t>
  </si>
  <si>
    <t>Сардельки Говяжьи</t>
  </si>
  <si>
    <t>Сервелат Мясорубский с мелкорубленным окороком Вес</t>
  </si>
  <si>
    <t>В\К Сочинка зернистая вес</t>
  </si>
  <si>
    <t>В\К Сочинка рубленная Вес</t>
  </si>
  <si>
    <t>Сосиски Баварские вес</t>
  </si>
  <si>
    <t>Сардельки Баварские Бавария 0,38</t>
  </si>
  <si>
    <t>Никита Туапсе</t>
  </si>
  <si>
    <t>ИТОГО, шт:</t>
  </si>
  <si>
    <t>ИТОГО, кг:</t>
  </si>
  <si>
    <t>Паштет с морковью 0,1 кг</t>
  </si>
  <si>
    <t>Паштет со сливочным маслом 0,1 кг</t>
  </si>
  <si>
    <t>Кракушка с пряным сальцем 0,3 кг</t>
  </si>
  <si>
    <t>Паштет Любительский 0,1 кг</t>
  </si>
  <si>
    <t>Сервелат Филедворский 0,35 кг</t>
  </si>
  <si>
    <t>Сардельки Сочинки с сочным окороком 0,4 кг</t>
  </si>
  <si>
    <t>Сервелат Мясорубский с мелкорубленным окороком 0,35 кг</t>
  </si>
  <si>
    <t>Сардельки Сочинки с сыром 0,42 кг</t>
  </si>
  <si>
    <t>С\К Филейбурская зернистая нарезка 0,03 кг</t>
  </si>
  <si>
    <t>С\К Филейбурская с мраморным балыком нарезка 0,03 кг</t>
  </si>
  <si>
    <t>3 колбаски????</t>
  </si>
  <si>
    <t>2 колбаски????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</si>
</sst>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4ECC5"/>
        <bgColor indexed="64"/>
      </patternFill>
    </fill>
    <fill>
      <patternFill patternType="solid">
        <fgColor rgb="FFF8F2D8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085"/>
      </right>
      <top style="medium">
        <color rgb="FFCCCCCC"/>
      </top>
      <bottom style="medium">
        <color rgb="FFCCC085"/>
      </bottom>
      <diagonal/>
    </border>
    <border>
      <left/>
      <right style="medium">
        <color rgb="FFCCC085"/>
      </right>
      <top style="medium">
        <color rgb="FFCCCCCC"/>
      </top>
      <bottom style="medium">
        <color rgb="FFCCC0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085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085"/>
      </right>
      <top/>
      <bottom/>
      <diagonal/>
    </border>
    <border>
      <left style="medium">
        <color rgb="FFCCCCCC"/>
      </left>
      <right style="medium">
        <color rgb="FFCCC085"/>
      </right>
      <top/>
      <bottom style="medium">
        <color rgb="FFCCC085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2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5" fillId="0" borderId="7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5" fillId="4" borderId="9" xfId="0" applyFont="1" applyFill="1" applyBorder="1" applyAlignment="1">
      <alignment vertical="top" wrapText="1"/>
    </xf>
    <xf numFmtId="0" fontId="5" fillId="2" borderId="5" xfId="0" applyFont="1" applyFill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center"/>
    </xf>
    <xf numFmtId="0" fontId="5" fillId="4" borderId="5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38"/>
  <sheetViews>
    <sheetView tabSelected="1" topLeftCell="A107" zoomScale="115" zoomScaleNormal="115" workbookViewId="0">
      <selection activeCell="I122" sqref="I122:I138"/>
    </sheetView>
  </sheetViews>
  <sheetFormatPr defaultRowHeight="15" x14ac:dyDescent="0.25"/>
  <cols>
    <col min="1" max="1" width="73.42578125" customWidth="1"/>
    <col min="2" max="2" width="3.7109375" style="11" hidden="1" customWidth="1"/>
    <col min="3" max="3" width="4.28515625" style="11" hidden="1" customWidth="1"/>
    <col min="4" max="4" width="4.140625" style="11" hidden="1" customWidth="1"/>
    <col min="5" max="5" width="4.42578125" style="11" hidden="1" customWidth="1"/>
    <col min="6" max="6" width="4.5703125" style="11" hidden="1" customWidth="1"/>
    <col min="7" max="7" width="3.7109375" style="11" hidden="1" customWidth="1"/>
    <col min="8" max="8" width="15" style="11" hidden="1" customWidth="1"/>
    <col min="9" max="9" width="13.28515625" style="11" customWidth="1"/>
    <col min="10" max="10" width="18.5703125" customWidth="1"/>
  </cols>
  <sheetData>
    <row r="1" spans="1:9" ht="75" customHeight="1" thickBot="1" x14ac:dyDescent="0.3">
      <c r="A1" s="1" t="s">
        <v>0</v>
      </c>
      <c r="B1" s="6"/>
      <c r="C1" s="6"/>
      <c r="D1" s="6"/>
      <c r="E1" s="6"/>
      <c r="F1" s="6"/>
      <c r="G1" s="6"/>
    </row>
    <row r="2" spans="1:9" ht="15" customHeight="1" thickBot="1" x14ac:dyDescent="0.3">
      <c r="A2" s="2"/>
      <c r="B2" s="6"/>
      <c r="C2" s="6"/>
      <c r="D2" s="6"/>
      <c r="E2" s="6"/>
      <c r="F2" s="6"/>
      <c r="G2" s="6"/>
    </row>
    <row r="3" spans="1:9" ht="15" customHeight="1" thickBot="1" x14ac:dyDescent="0.3">
      <c r="A3" s="4" t="s">
        <v>1</v>
      </c>
      <c r="B3" s="6"/>
      <c r="C3" s="6"/>
      <c r="D3" s="6"/>
      <c r="E3" s="6"/>
      <c r="F3" s="6"/>
      <c r="G3" s="6"/>
    </row>
    <row r="4" spans="1:9" ht="15" customHeight="1" thickBot="1" x14ac:dyDescent="0.3">
      <c r="A4" s="5" t="s">
        <v>2</v>
      </c>
      <c r="B4" s="6"/>
      <c r="C4" s="6"/>
      <c r="D4" s="6"/>
      <c r="E4" s="6"/>
      <c r="F4" s="6"/>
      <c r="G4" s="6"/>
    </row>
    <row r="5" spans="1:9" ht="15" customHeight="1" thickBot="1" x14ac:dyDescent="0.3">
      <c r="A5" s="3"/>
      <c r="B5" s="6"/>
      <c r="C5" s="6"/>
      <c r="D5" s="6"/>
      <c r="E5" s="6"/>
      <c r="F5" s="6"/>
      <c r="G5" s="6"/>
    </row>
    <row r="6" spans="1:9" ht="15" customHeight="1" thickBot="1" x14ac:dyDescent="0.3">
      <c r="A6" s="19"/>
      <c r="B6" s="6"/>
      <c r="C6" s="6"/>
      <c r="D6" s="6"/>
      <c r="E6" s="6"/>
      <c r="F6" s="6"/>
      <c r="G6" s="6"/>
    </row>
    <row r="7" spans="1:9" ht="34.15" customHeight="1" thickBot="1" x14ac:dyDescent="0.3">
      <c r="A7" s="24" t="s">
        <v>3</v>
      </c>
      <c r="B7" s="16" t="s">
        <v>4</v>
      </c>
      <c r="C7" s="9" t="s">
        <v>49</v>
      </c>
      <c r="D7" s="7" t="s">
        <v>6</v>
      </c>
      <c r="E7" s="7" t="s">
        <v>5</v>
      </c>
      <c r="F7" s="7" t="s">
        <v>7</v>
      </c>
      <c r="G7" s="8" t="s">
        <v>132</v>
      </c>
      <c r="H7" s="11" t="s">
        <v>133</v>
      </c>
      <c r="I7" s="26" t="s">
        <v>134</v>
      </c>
    </row>
    <row r="8" spans="1:9" ht="12" customHeight="1" thickBot="1" x14ac:dyDescent="0.3">
      <c r="A8" s="25" t="s">
        <v>8</v>
      </c>
      <c r="B8" s="17" t="s">
        <v>10</v>
      </c>
      <c r="C8" s="10">
        <v>22</v>
      </c>
      <c r="D8" s="10"/>
      <c r="E8" s="10"/>
      <c r="F8" s="10">
        <v>7</v>
      </c>
      <c r="G8" s="14"/>
      <c r="I8" s="26">
        <f t="shared" ref="I8:I15" si="0">SUM(C8:G8)</f>
        <v>29</v>
      </c>
    </row>
    <row r="9" spans="1:9" ht="12" customHeight="1" thickBot="1" x14ac:dyDescent="0.3">
      <c r="A9" s="25" t="s">
        <v>9</v>
      </c>
      <c r="B9" s="17" t="s">
        <v>10</v>
      </c>
      <c r="C9" s="10"/>
      <c r="D9" s="10">
        <v>10</v>
      </c>
      <c r="E9" s="10"/>
      <c r="F9" s="10">
        <v>5</v>
      </c>
      <c r="G9" s="14"/>
      <c r="I9" s="26">
        <f t="shared" si="0"/>
        <v>15</v>
      </c>
    </row>
    <row r="10" spans="1:9" ht="12" customHeight="1" thickBot="1" x14ac:dyDescent="0.3">
      <c r="A10" s="25" t="s">
        <v>11</v>
      </c>
      <c r="B10" s="17" t="s">
        <v>10</v>
      </c>
      <c r="C10" s="10"/>
      <c r="D10" s="10"/>
      <c r="E10" s="10"/>
      <c r="F10" s="10">
        <v>3</v>
      </c>
      <c r="G10" s="14"/>
      <c r="I10" s="26">
        <f t="shared" si="0"/>
        <v>3</v>
      </c>
    </row>
    <row r="11" spans="1:9" ht="12" customHeight="1" thickBot="1" x14ac:dyDescent="0.3">
      <c r="A11" s="25" t="s">
        <v>12</v>
      </c>
      <c r="B11" s="17" t="s">
        <v>10</v>
      </c>
      <c r="C11" s="10"/>
      <c r="D11" s="10"/>
      <c r="E11" s="10"/>
      <c r="F11" s="10">
        <v>3</v>
      </c>
      <c r="G11" s="14"/>
      <c r="I11" s="26">
        <f t="shared" si="0"/>
        <v>3</v>
      </c>
    </row>
    <row r="12" spans="1:9" ht="12" hidden="1" customHeight="1" thickBot="1" x14ac:dyDescent="0.3">
      <c r="A12" s="21" t="s">
        <v>13</v>
      </c>
      <c r="B12" s="10" t="s">
        <v>10</v>
      </c>
      <c r="C12" s="10"/>
      <c r="D12" s="10"/>
      <c r="E12" s="10"/>
      <c r="F12" s="10"/>
      <c r="G12" s="14"/>
      <c r="I12" s="11">
        <f t="shared" si="0"/>
        <v>0</v>
      </c>
    </row>
    <row r="13" spans="1:9" ht="12" customHeight="1" thickBot="1" x14ac:dyDescent="0.3">
      <c r="A13" s="25" t="s">
        <v>14</v>
      </c>
      <c r="B13" s="17" t="s">
        <v>10</v>
      </c>
      <c r="C13" s="10"/>
      <c r="D13" s="10"/>
      <c r="E13" s="10"/>
      <c r="F13" s="10">
        <v>5</v>
      </c>
      <c r="G13" s="14"/>
      <c r="I13" s="26">
        <f t="shared" si="0"/>
        <v>5</v>
      </c>
    </row>
    <row r="14" spans="1:9" ht="12" customHeight="1" thickBot="1" x14ac:dyDescent="0.3">
      <c r="A14" s="25" t="s">
        <v>15</v>
      </c>
      <c r="B14" s="17" t="s">
        <v>10</v>
      </c>
      <c r="C14" s="10"/>
      <c r="D14" s="10">
        <v>5</v>
      </c>
      <c r="E14" s="10"/>
      <c r="F14" s="10">
        <v>5</v>
      </c>
      <c r="G14" s="14"/>
      <c r="I14" s="26">
        <f t="shared" si="0"/>
        <v>10</v>
      </c>
    </row>
    <row r="15" spans="1:9" ht="12" customHeight="1" thickBot="1" x14ac:dyDescent="0.3">
      <c r="A15" s="25" t="s">
        <v>16</v>
      </c>
      <c r="B15" s="17" t="s">
        <v>10</v>
      </c>
      <c r="C15" s="10"/>
      <c r="D15" s="10">
        <v>5</v>
      </c>
      <c r="E15" s="10"/>
      <c r="F15" s="10">
        <v>3</v>
      </c>
      <c r="G15" s="14"/>
      <c r="I15" s="26">
        <f t="shared" si="0"/>
        <v>8</v>
      </c>
    </row>
    <row r="16" spans="1:9" ht="12" customHeight="1" thickBot="1" x14ac:dyDescent="0.3">
      <c r="A16" s="25" t="s">
        <v>17</v>
      </c>
      <c r="B16" s="17" t="s">
        <v>18</v>
      </c>
      <c r="C16" s="10"/>
      <c r="D16" s="10"/>
      <c r="E16" s="10"/>
      <c r="F16" s="10">
        <v>8</v>
      </c>
      <c r="G16" s="14"/>
      <c r="H16" s="11">
        <f>SUM(C16:G16)</f>
        <v>8</v>
      </c>
      <c r="I16" s="26">
        <f>H16*0.5</f>
        <v>4</v>
      </c>
    </row>
    <row r="17" spans="1:9" ht="12" customHeight="1" thickBot="1" x14ac:dyDescent="0.3">
      <c r="A17" s="25" t="s">
        <v>19</v>
      </c>
      <c r="B17" s="17" t="s">
        <v>18</v>
      </c>
      <c r="C17" s="10"/>
      <c r="D17" s="10"/>
      <c r="E17" s="10"/>
      <c r="F17" s="10">
        <v>7</v>
      </c>
      <c r="G17" s="14"/>
      <c r="H17" s="11">
        <f>SUM(C17:G17)</f>
        <v>7</v>
      </c>
      <c r="I17" s="26">
        <f>H17*0.5</f>
        <v>3.5</v>
      </c>
    </row>
    <row r="18" spans="1:9" ht="12" customHeight="1" thickBot="1" x14ac:dyDescent="0.3">
      <c r="A18" s="25" t="s">
        <v>20</v>
      </c>
      <c r="B18" s="17" t="s">
        <v>18</v>
      </c>
      <c r="C18" s="10"/>
      <c r="D18" s="10"/>
      <c r="E18" s="10"/>
      <c r="F18" s="10">
        <v>5</v>
      </c>
      <c r="G18" s="14"/>
      <c r="H18" s="11">
        <f>SUM(C18:G18)</f>
        <v>5</v>
      </c>
      <c r="I18" s="26">
        <f>H18*0.4</f>
        <v>2</v>
      </c>
    </row>
    <row r="19" spans="1:9" ht="12" hidden="1" customHeight="1" thickBot="1" x14ac:dyDescent="0.3">
      <c r="A19" s="21" t="s">
        <v>51</v>
      </c>
      <c r="B19" s="10" t="s">
        <v>10</v>
      </c>
      <c r="C19" s="10"/>
      <c r="D19" s="10"/>
      <c r="E19" s="10"/>
      <c r="F19" s="10"/>
      <c r="G19" s="14"/>
      <c r="I19" s="11">
        <f>SUM(C19:G19)</f>
        <v>0</v>
      </c>
    </row>
    <row r="20" spans="1:9" ht="12" customHeight="1" thickBot="1" x14ac:dyDescent="0.3">
      <c r="A20" s="25" t="s">
        <v>21</v>
      </c>
      <c r="B20" s="17" t="s">
        <v>18</v>
      </c>
      <c r="C20" s="10"/>
      <c r="D20" s="10"/>
      <c r="E20" s="10"/>
      <c r="F20" s="10">
        <v>5</v>
      </c>
      <c r="G20" s="14"/>
      <c r="H20" s="11">
        <f>SUM(C20:G20)</f>
        <v>5</v>
      </c>
      <c r="I20" s="26">
        <f>H20*0.5</f>
        <v>2.5</v>
      </c>
    </row>
    <row r="21" spans="1:9" ht="12" customHeight="1" thickBot="1" x14ac:dyDescent="0.3">
      <c r="A21" s="25" t="s">
        <v>22</v>
      </c>
      <c r="B21" s="17" t="s">
        <v>18</v>
      </c>
      <c r="C21" s="10"/>
      <c r="D21" s="10"/>
      <c r="E21" s="10"/>
      <c r="F21" s="10">
        <v>3</v>
      </c>
      <c r="G21" s="14"/>
      <c r="H21" s="11">
        <f>SUM(C21:G21)</f>
        <v>3</v>
      </c>
      <c r="I21" s="26">
        <f>H21*0.5</f>
        <v>1.5</v>
      </c>
    </row>
    <row r="22" spans="1:9" ht="12" customHeight="1" thickBot="1" x14ac:dyDescent="0.3">
      <c r="A22" s="25" t="s">
        <v>23</v>
      </c>
      <c r="B22" s="17" t="s">
        <v>18</v>
      </c>
      <c r="C22" s="10"/>
      <c r="D22" s="10"/>
      <c r="E22" s="10"/>
      <c r="F22" s="10">
        <v>5</v>
      </c>
      <c r="G22" s="14"/>
      <c r="H22" s="11">
        <f>SUM(C22:G22)</f>
        <v>5</v>
      </c>
      <c r="I22" s="26">
        <f>H22*0.45</f>
        <v>2.25</v>
      </c>
    </row>
    <row r="23" spans="1:9" ht="12" customHeight="1" thickBot="1" x14ac:dyDescent="0.3">
      <c r="A23" s="25" t="s">
        <v>24</v>
      </c>
      <c r="B23" s="17" t="s">
        <v>18</v>
      </c>
      <c r="C23" s="10"/>
      <c r="D23" s="10"/>
      <c r="E23" s="10"/>
      <c r="F23" s="10">
        <v>6</v>
      </c>
      <c r="G23" s="14"/>
      <c r="H23" s="11">
        <f>SUM(C23:G23)</f>
        <v>6</v>
      </c>
      <c r="I23" s="26">
        <f>H23*0.33</f>
        <v>1.98</v>
      </c>
    </row>
    <row r="24" spans="1:9" ht="12" hidden="1" customHeight="1" thickBot="1" x14ac:dyDescent="0.3">
      <c r="A24" s="21" t="s">
        <v>56</v>
      </c>
      <c r="B24" s="10" t="s">
        <v>10</v>
      </c>
      <c r="C24" s="10"/>
      <c r="D24" s="10"/>
      <c r="E24" s="10"/>
      <c r="F24" s="10"/>
      <c r="G24" s="14"/>
      <c r="I24" s="11">
        <f>SUM(C24:G24)</f>
        <v>0</v>
      </c>
    </row>
    <row r="25" spans="1:9" ht="12" customHeight="1" thickBot="1" x14ac:dyDescent="0.3">
      <c r="A25" s="25" t="s">
        <v>25</v>
      </c>
      <c r="B25" s="17" t="s">
        <v>18</v>
      </c>
      <c r="C25" s="10"/>
      <c r="D25" s="10"/>
      <c r="E25" s="10"/>
      <c r="F25" s="10">
        <v>5</v>
      </c>
      <c r="G25" s="14"/>
      <c r="H25" s="11">
        <f>SUM(C25:G25)</f>
        <v>5</v>
      </c>
      <c r="I25" s="26">
        <f>H25*0.45</f>
        <v>2.25</v>
      </c>
    </row>
    <row r="26" spans="1:9" ht="12" hidden="1" customHeight="1" thickBot="1" x14ac:dyDescent="0.3">
      <c r="A26" s="21" t="s">
        <v>58</v>
      </c>
      <c r="B26" s="10" t="s">
        <v>10</v>
      </c>
      <c r="C26" s="10"/>
      <c r="D26" s="10"/>
      <c r="E26" s="10"/>
      <c r="F26" s="10"/>
      <c r="G26" s="14"/>
      <c r="I26" s="11">
        <f>SUM(C26:G26)</f>
        <v>0</v>
      </c>
    </row>
    <row r="27" spans="1:9" ht="12" customHeight="1" thickBot="1" x14ac:dyDescent="0.3">
      <c r="A27" s="25" t="s">
        <v>26</v>
      </c>
      <c r="B27" s="17" t="s">
        <v>18</v>
      </c>
      <c r="C27" s="10"/>
      <c r="D27" s="10"/>
      <c r="E27" s="10"/>
      <c r="F27" s="10">
        <v>3</v>
      </c>
      <c r="G27" s="14"/>
      <c r="H27" s="11">
        <f>SUM(C27:G27)</f>
        <v>3</v>
      </c>
      <c r="I27" s="26">
        <f>H27*0.5</f>
        <v>1.5</v>
      </c>
    </row>
    <row r="28" spans="1:9" ht="12" customHeight="1" thickBot="1" x14ac:dyDescent="0.3">
      <c r="A28" s="25" t="s">
        <v>27</v>
      </c>
      <c r="B28" s="17" t="s">
        <v>18</v>
      </c>
      <c r="C28" s="10"/>
      <c r="D28" s="10"/>
      <c r="E28" s="10"/>
      <c r="F28" s="10">
        <v>5</v>
      </c>
      <c r="G28" s="14"/>
      <c r="H28" s="11">
        <f>SUM(C28:G28)</f>
        <v>5</v>
      </c>
      <c r="I28" s="26">
        <f>H28*0.4</f>
        <v>2</v>
      </c>
    </row>
    <row r="29" spans="1:9" ht="12" customHeight="1" thickBot="1" x14ac:dyDescent="0.3">
      <c r="A29" s="25" t="s">
        <v>28</v>
      </c>
      <c r="B29" s="17" t="s">
        <v>18</v>
      </c>
      <c r="C29" s="10"/>
      <c r="D29" s="10"/>
      <c r="E29" s="10"/>
      <c r="F29" s="10">
        <v>3</v>
      </c>
      <c r="G29" s="14">
        <v>50</v>
      </c>
      <c r="H29" s="11">
        <f>SUM(C29:G29)</f>
        <v>53</v>
      </c>
      <c r="I29" s="26">
        <f>H29*0.17</f>
        <v>9.01</v>
      </c>
    </row>
    <row r="30" spans="1:9" ht="12" customHeight="1" thickBot="1" x14ac:dyDescent="0.3">
      <c r="A30" s="25" t="s">
        <v>29</v>
      </c>
      <c r="B30" s="17" t="s">
        <v>18</v>
      </c>
      <c r="C30" s="10"/>
      <c r="D30" s="10"/>
      <c r="E30" s="10"/>
      <c r="F30" s="10">
        <v>7</v>
      </c>
      <c r="G30" s="14"/>
      <c r="H30" s="11">
        <f>SUM(C30:G30)</f>
        <v>7</v>
      </c>
      <c r="I30" s="26">
        <f>H30*0.4</f>
        <v>2.8000000000000003</v>
      </c>
    </row>
    <row r="31" spans="1:9" ht="12" customHeight="1" thickBot="1" x14ac:dyDescent="0.3">
      <c r="A31" s="25" t="s">
        <v>30</v>
      </c>
      <c r="B31" s="17" t="s">
        <v>18</v>
      </c>
      <c r="C31" s="10"/>
      <c r="D31" s="10"/>
      <c r="E31" s="10"/>
      <c r="F31" s="10">
        <v>5</v>
      </c>
      <c r="G31" s="14"/>
      <c r="H31" s="11">
        <f>SUM(C31:G31)</f>
        <v>5</v>
      </c>
      <c r="I31" s="26">
        <f>H31*0.35</f>
        <v>1.75</v>
      </c>
    </row>
    <row r="32" spans="1:9" ht="12" hidden="1" customHeight="1" thickBot="1" x14ac:dyDescent="0.3">
      <c r="A32" s="21" t="s">
        <v>64</v>
      </c>
      <c r="B32" s="10" t="s">
        <v>10</v>
      </c>
      <c r="C32" s="10"/>
      <c r="D32" s="10"/>
      <c r="E32" s="10"/>
      <c r="F32" s="10"/>
      <c r="G32" s="14"/>
      <c r="I32" s="11">
        <f>SUM(C32:G32)</f>
        <v>0</v>
      </c>
    </row>
    <row r="33" spans="1:9" ht="12" customHeight="1" thickBot="1" x14ac:dyDescent="0.3">
      <c r="A33" s="25" t="s">
        <v>31</v>
      </c>
      <c r="B33" s="17" t="s">
        <v>18</v>
      </c>
      <c r="C33" s="10"/>
      <c r="D33" s="10"/>
      <c r="E33" s="10"/>
      <c r="F33" s="10">
        <v>4</v>
      </c>
      <c r="G33" s="14"/>
      <c r="H33" s="11">
        <f t="shared" ref="H33:H40" si="1">SUM(C33:G33)</f>
        <v>4</v>
      </c>
      <c r="I33" s="26">
        <f>H33*0.5</f>
        <v>2</v>
      </c>
    </row>
    <row r="34" spans="1:9" ht="12" customHeight="1" thickBot="1" x14ac:dyDescent="0.3">
      <c r="A34" s="25" t="s">
        <v>32</v>
      </c>
      <c r="B34" s="17" t="s">
        <v>18</v>
      </c>
      <c r="C34" s="10"/>
      <c r="D34" s="10">
        <v>10</v>
      </c>
      <c r="E34" s="10"/>
      <c r="F34" s="10">
        <v>4</v>
      </c>
      <c r="G34" s="14">
        <v>15</v>
      </c>
      <c r="H34" s="11">
        <f t="shared" si="1"/>
        <v>29</v>
      </c>
      <c r="I34" s="26">
        <f>H34*0.5</f>
        <v>14.5</v>
      </c>
    </row>
    <row r="35" spans="1:9" ht="12" customHeight="1" thickBot="1" x14ac:dyDescent="0.3">
      <c r="A35" s="25" t="s">
        <v>33</v>
      </c>
      <c r="B35" s="17" t="s">
        <v>18</v>
      </c>
      <c r="C35" s="10"/>
      <c r="D35" s="10"/>
      <c r="E35" s="10"/>
      <c r="F35" s="10">
        <v>4</v>
      </c>
      <c r="G35" s="14"/>
      <c r="H35" s="11">
        <f t="shared" si="1"/>
        <v>4</v>
      </c>
      <c r="I35" s="26">
        <f>H35*0.5</f>
        <v>2</v>
      </c>
    </row>
    <row r="36" spans="1:9" ht="12" customHeight="1" thickBot="1" x14ac:dyDescent="0.3">
      <c r="A36" s="25" t="s">
        <v>34</v>
      </c>
      <c r="B36" s="17" t="s">
        <v>18</v>
      </c>
      <c r="C36" s="10"/>
      <c r="D36" s="10"/>
      <c r="E36" s="10"/>
      <c r="F36" s="10">
        <v>4</v>
      </c>
      <c r="G36" s="14"/>
      <c r="H36" s="11">
        <f t="shared" si="1"/>
        <v>4</v>
      </c>
      <c r="I36" s="26">
        <f>H36*0.35</f>
        <v>1.4</v>
      </c>
    </row>
    <row r="37" spans="1:9" ht="12" customHeight="1" thickBot="1" x14ac:dyDescent="0.3">
      <c r="A37" s="25" t="s">
        <v>35</v>
      </c>
      <c r="B37" s="17" t="s">
        <v>18</v>
      </c>
      <c r="C37" s="10"/>
      <c r="D37" s="10"/>
      <c r="E37" s="10"/>
      <c r="F37" s="10">
        <v>3</v>
      </c>
      <c r="G37" s="14">
        <v>50</v>
      </c>
      <c r="H37" s="11">
        <f t="shared" si="1"/>
        <v>53</v>
      </c>
      <c r="I37" s="26">
        <f>H37*0.17</f>
        <v>9.01</v>
      </c>
    </row>
    <row r="38" spans="1:9" ht="12" customHeight="1" thickBot="1" x14ac:dyDescent="0.3">
      <c r="A38" s="25" t="s">
        <v>36</v>
      </c>
      <c r="B38" s="17" t="s">
        <v>18</v>
      </c>
      <c r="C38" s="10"/>
      <c r="D38" s="10"/>
      <c r="E38" s="10"/>
      <c r="F38" s="10">
        <v>3</v>
      </c>
      <c r="G38" s="14">
        <v>50</v>
      </c>
      <c r="H38" s="11">
        <f t="shared" si="1"/>
        <v>53</v>
      </c>
      <c r="I38" s="26">
        <f>H38*0.28</f>
        <v>14.840000000000002</v>
      </c>
    </row>
    <row r="39" spans="1:9" ht="12" customHeight="1" thickBot="1" x14ac:dyDescent="0.3">
      <c r="A39" s="25" t="s">
        <v>37</v>
      </c>
      <c r="B39" s="17" t="s">
        <v>18</v>
      </c>
      <c r="C39" s="10"/>
      <c r="D39" s="10"/>
      <c r="E39" s="10"/>
      <c r="F39" s="10">
        <v>15</v>
      </c>
      <c r="G39" s="14"/>
      <c r="H39" s="11">
        <f t="shared" si="1"/>
        <v>15</v>
      </c>
      <c r="I39" s="26">
        <f>H39*0.42</f>
        <v>6.3</v>
      </c>
    </row>
    <row r="40" spans="1:9" ht="12" customHeight="1" thickBot="1" x14ac:dyDescent="0.3">
      <c r="A40" s="25" t="s">
        <v>38</v>
      </c>
      <c r="B40" s="17" t="s">
        <v>18</v>
      </c>
      <c r="C40" s="10"/>
      <c r="D40" s="10"/>
      <c r="E40" s="10"/>
      <c r="F40" s="10">
        <v>18</v>
      </c>
      <c r="G40" s="14"/>
      <c r="H40" s="11">
        <f t="shared" si="1"/>
        <v>18</v>
      </c>
      <c r="I40" s="26">
        <f>H40*0.42</f>
        <v>7.56</v>
      </c>
    </row>
    <row r="41" spans="1:9" ht="12" hidden="1" customHeight="1" thickBot="1" x14ac:dyDescent="0.3">
      <c r="A41" s="22" t="s">
        <v>73</v>
      </c>
      <c r="B41" s="10" t="s">
        <v>10</v>
      </c>
      <c r="C41" s="10"/>
      <c r="D41" s="10"/>
      <c r="E41" s="10"/>
      <c r="F41" s="10"/>
      <c r="G41" s="14"/>
      <c r="I41" s="11">
        <f>SUM(C41:G41)</f>
        <v>0</v>
      </c>
    </row>
    <row r="42" spans="1:9" ht="12" hidden="1" customHeight="1" thickBot="1" x14ac:dyDescent="0.3">
      <c r="A42" s="20" t="s">
        <v>74</v>
      </c>
      <c r="B42" s="10" t="s">
        <v>10</v>
      </c>
      <c r="C42" s="10"/>
      <c r="D42" s="10"/>
      <c r="E42" s="10"/>
      <c r="F42" s="10"/>
      <c r="G42" s="14"/>
      <c r="I42" s="11">
        <f>SUM(C42:G42)</f>
        <v>0</v>
      </c>
    </row>
    <row r="43" spans="1:9" ht="12" customHeight="1" thickBot="1" x14ac:dyDescent="0.3">
      <c r="A43" s="25" t="s">
        <v>39</v>
      </c>
      <c r="B43" s="17" t="s">
        <v>18</v>
      </c>
      <c r="C43" s="10"/>
      <c r="D43" s="10"/>
      <c r="E43" s="10"/>
      <c r="F43" s="10">
        <v>6</v>
      </c>
      <c r="G43" s="14"/>
      <c r="H43" s="11">
        <f>SUM(C43:G43)</f>
        <v>6</v>
      </c>
      <c r="I43" s="26">
        <f>H43*0.6</f>
        <v>3.5999999999999996</v>
      </c>
    </row>
    <row r="44" spans="1:9" ht="12" customHeight="1" thickBot="1" x14ac:dyDescent="0.3">
      <c r="A44" s="25" t="s">
        <v>41</v>
      </c>
      <c r="B44" s="17" t="s">
        <v>18</v>
      </c>
      <c r="C44" s="10"/>
      <c r="D44" s="10"/>
      <c r="E44" s="10"/>
      <c r="F44" s="10">
        <v>3</v>
      </c>
      <c r="G44" s="14"/>
      <c r="H44" s="11">
        <f>SUM(C44:G44)</f>
        <v>3</v>
      </c>
      <c r="I44" s="26">
        <f>H44*0.45</f>
        <v>1.35</v>
      </c>
    </row>
    <row r="45" spans="1:9" ht="12" customHeight="1" thickBot="1" x14ac:dyDescent="0.3">
      <c r="A45" s="25" t="s">
        <v>43</v>
      </c>
      <c r="B45" s="17" t="s">
        <v>18</v>
      </c>
      <c r="C45" s="10"/>
      <c r="D45" s="10"/>
      <c r="E45" s="10"/>
      <c r="F45" s="10">
        <v>4</v>
      </c>
      <c r="G45" s="14"/>
      <c r="H45" s="11">
        <f>SUM(C45:G45)</f>
        <v>4</v>
      </c>
      <c r="I45" s="26">
        <f>H45*0.35</f>
        <v>1.4</v>
      </c>
    </row>
    <row r="46" spans="1:9" ht="12" customHeight="1" thickBot="1" x14ac:dyDescent="0.3">
      <c r="A46" s="25" t="s">
        <v>44</v>
      </c>
      <c r="B46" s="17" t="s">
        <v>18</v>
      </c>
      <c r="C46" s="10"/>
      <c r="D46" s="10"/>
      <c r="E46" s="10"/>
      <c r="F46" s="10">
        <v>4</v>
      </c>
      <c r="G46" s="14"/>
      <c r="H46" s="11">
        <f>SUM(C46:G46)</f>
        <v>4</v>
      </c>
      <c r="I46" s="26">
        <f>H46*0.35</f>
        <v>1.4</v>
      </c>
    </row>
    <row r="47" spans="1:9" ht="12" hidden="1" customHeight="1" thickBot="1" x14ac:dyDescent="0.3">
      <c r="A47" s="22" t="s">
        <v>79</v>
      </c>
      <c r="B47" s="10" t="s">
        <v>10</v>
      </c>
      <c r="C47" s="10"/>
      <c r="D47" s="10"/>
      <c r="E47" s="10"/>
      <c r="F47" s="10"/>
      <c r="G47" s="14"/>
      <c r="I47" s="11">
        <f>SUM(C47:G47)</f>
        <v>0</v>
      </c>
    </row>
    <row r="48" spans="1:9" ht="12" hidden="1" customHeight="1" thickBot="1" x14ac:dyDescent="0.3">
      <c r="A48" s="20" t="s">
        <v>80</v>
      </c>
      <c r="B48" s="10" t="s">
        <v>10</v>
      </c>
      <c r="C48" s="10"/>
      <c r="D48" s="10"/>
      <c r="E48" s="10"/>
      <c r="F48" s="10"/>
      <c r="G48" s="14"/>
      <c r="I48" s="11">
        <f>SUM(C48:G48)</f>
        <v>0</v>
      </c>
    </row>
    <row r="49" spans="1:9" ht="12" customHeight="1" thickBot="1" x14ac:dyDescent="0.3">
      <c r="A49" s="25" t="s">
        <v>45</v>
      </c>
      <c r="B49" s="17" t="s">
        <v>18</v>
      </c>
      <c r="C49" s="10"/>
      <c r="D49" s="10"/>
      <c r="E49" s="10"/>
      <c r="F49" s="10">
        <v>4</v>
      </c>
      <c r="G49" s="14"/>
      <c r="H49" s="11">
        <f>SUM(C49:G49)</f>
        <v>4</v>
      </c>
      <c r="I49" s="26">
        <f>H49*0.35</f>
        <v>1.4</v>
      </c>
    </row>
    <row r="50" spans="1:9" ht="12" customHeight="1" thickBot="1" x14ac:dyDescent="0.3">
      <c r="A50" s="25" t="s">
        <v>46</v>
      </c>
      <c r="B50" s="17" t="s">
        <v>18</v>
      </c>
      <c r="C50" s="10"/>
      <c r="D50" s="10"/>
      <c r="E50" s="10"/>
      <c r="F50" s="10">
        <v>4</v>
      </c>
      <c r="G50" s="14"/>
      <c r="H50" s="11">
        <f>SUM(C50:G50)</f>
        <v>4</v>
      </c>
      <c r="I50" s="26">
        <f>H50*0.35</f>
        <v>1.4</v>
      </c>
    </row>
    <row r="51" spans="1:9" ht="12" customHeight="1" thickBot="1" x14ac:dyDescent="0.3">
      <c r="A51" s="25" t="s">
        <v>47</v>
      </c>
      <c r="B51" s="17" t="s">
        <v>10</v>
      </c>
      <c r="C51" s="10"/>
      <c r="D51" s="10"/>
      <c r="E51" s="10"/>
      <c r="F51" s="10">
        <v>5</v>
      </c>
      <c r="G51" s="14"/>
      <c r="I51" s="26">
        <f t="shared" ref="I51:I85" si="2">SUM(C51:G51)</f>
        <v>5</v>
      </c>
    </row>
    <row r="52" spans="1:9" ht="12" customHeight="1" thickBot="1" x14ac:dyDescent="0.3">
      <c r="A52" s="25" t="s">
        <v>48</v>
      </c>
      <c r="B52" s="17" t="s">
        <v>10</v>
      </c>
      <c r="C52" s="10">
        <v>30</v>
      </c>
      <c r="D52" s="10"/>
      <c r="E52" s="10"/>
      <c r="F52" s="10">
        <v>60</v>
      </c>
      <c r="G52" s="14">
        <v>25</v>
      </c>
      <c r="I52" s="26">
        <f t="shared" si="2"/>
        <v>115</v>
      </c>
    </row>
    <row r="53" spans="1:9" ht="12" customHeight="1" thickBot="1" x14ac:dyDescent="0.3">
      <c r="A53" s="25" t="s">
        <v>50</v>
      </c>
      <c r="B53" s="17" t="s">
        <v>10</v>
      </c>
      <c r="C53" s="10"/>
      <c r="D53" s="10"/>
      <c r="E53" s="10"/>
      <c r="F53" s="10">
        <v>2</v>
      </c>
      <c r="G53" s="14"/>
      <c r="I53" s="26">
        <f t="shared" si="2"/>
        <v>2</v>
      </c>
    </row>
    <row r="54" spans="1:9" ht="12" hidden="1" customHeight="1" thickBot="1" x14ac:dyDescent="0.3">
      <c r="A54" s="21" t="s">
        <v>86</v>
      </c>
      <c r="B54" s="10" t="s">
        <v>10</v>
      </c>
      <c r="C54" s="10"/>
      <c r="D54" s="10"/>
      <c r="E54" s="10"/>
      <c r="F54" s="10"/>
      <c r="G54" s="14"/>
      <c r="I54" s="11">
        <f t="shared" si="2"/>
        <v>0</v>
      </c>
    </row>
    <row r="55" spans="1:9" ht="12" customHeight="1" thickBot="1" x14ac:dyDescent="0.3">
      <c r="A55" s="25" t="s">
        <v>52</v>
      </c>
      <c r="B55" s="17" t="s">
        <v>10</v>
      </c>
      <c r="C55" s="10"/>
      <c r="D55" s="10"/>
      <c r="E55" s="10"/>
      <c r="F55" s="10">
        <v>3</v>
      </c>
      <c r="G55" s="14"/>
      <c r="I55" s="26">
        <f t="shared" si="2"/>
        <v>3</v>
      </c>
    </row>
    <row r="56" spans="1:9" ht="12" hidden="1" customHeight="1" thickBot="1" x14ac:dyDescent="0.3">
      <c r="A56" s="21" t="s">
        <v>103</v>
      </c>
      <c r="B56" s="10" t="s">
        <v>10</v>
      </c>
      <c r="C56" s="10"/>
      <c r="D56" s="10"/>
      <c r="E56" s="10"/>
      <c r="F56" s="10"/>
      <c r="G56" s="14"/>
      <c r="I56" s="11">
        <f t="shared" si="2"/>
        <v>0</v>
      </c>
    </row>
    <row r="57" spans="1:9" ht="12" customHeight="1" thickBot="1" x14ac:dyDescent="0.3">
      <c r="A57" s="25" t="s">
        <v>53</v>
      </c>
      <c r="B57" s="17" t="s">
        <v>10</v>
      </c>
      <c r="C57" s="10"/>
      <c r="D57" s="10"/>
      <c r="E57" s="10"/>
      <c r="F57" s="10">
        <v>3</v>
      </c>
      <c r="G57" s="14"/>
      <c r="I57" s="26">
        <f t="shared" si="2"/>
        <v>3</v>
      </c>
    </row>
    <row r="58" spans="1:9" ht="12" customHeight="1" thickBot="1" x14ac:dyDescent="0.3">
      <c r="A58" s="25" t="s">
        <v>54</v>
      </c>
      <c r="B58" s="17" t="s">
        <v>10</v>
      </c>
      <c r="C58" s="10">
        <v>16</v>
      </c>
      <c r="D58" s="10">
        <v>45</v>
      </c>
      <c r="E58" s="10"/>
      <c r="F58" s="10">
        <v>100</v>
      </c>
      <c r="G58" s="14"/>
      <c r="I58" s="26">
        <f t="shared" si="2"/>
        <v>161</v>
      </c>
    </row>
    <row r="59" spans="1:9" ht="12" hidden="1" customHeight="1" thickBot="1" x14ac:dyDescent="0.3">
      <c r="A59" s="21" t="s">
        <v>106</v>
      </c>
      <c r="B59" s="10" t="s">
        <v>10</v>
      </c>
      <c r="C59" s="10"/>
      <c r="D59" s="10"/>
      <c r="E59" s="10"/>
      <c r="F59" s="10"/>
      <c r="G59" s="14"/>
      <c r="I59" s="11">
        <f t="shared" si="2"/>
        <v>0</v>
      </c>
    </row>
    <row r="60" spans="1:9" ht="12" customHeight="1" thickBot="1" x14ac:dyDescent="0.3">
      <c r="A60" s="25" t="s">
        <v>55</v>
      </c>
      <c r="B60" s="17" t="s">
        <v>10</v>
      </c>
      <c r="C60" s="10"/>
      <c r="D60" s="10"/>
      <c r="E60" s="10"/>
      <c r="F60" s="10">
        <v>4</v>
      </c>
      <c r="G60" s="14"/>
      <c r="I60" s="26">
        <f t="shared" si="2"/>
        <v>4</v>
      </c>
    </row>
    <row r="61" spans="1:9" ht="12" customHeight="1" thickBot="1" x14ac:dyDescent="0.3">
      <c r="A61" s="25" t="s">
        <v>57</v>
      </c>
      <c r="B61" s="17" t="s">
        <v>10</v>
      </c>
      <c r="C61" s="10">
        <v>55</v>
      </c>
      <c r="D61" s="10">
        <v>80</v>
      </c>
      <c r="E61" s="10"/>
      <c r="F61" s="10">
        <v>18</v>
      </c>
      <c r="G61" s="14"/>
      <c r="I61" s="26">
        <f t="shared" si="2"/>
        <v>153</v>
      </c>
    </row>
    <row r="62" spans="1:9" ht="12" hidden="1" customHeight="1" thickBot="1" x14ac:dyDescent="0.3">
      <c r="A62" s="21" t="s">
        <v>110</v>
      </c>
      <c r="B62" s="10" t="s">
        <v>10</v>
      </c>
      <c r="C62" s="10"/>
      <c r="D62" s="10"/>
      <c r="E62" s="10"/>
      <c r="F62" s="10"/>
      <c r="G62" s="14"/>
      <c r="I62" s="11">
        <f t="shared" si="2"/>
        <v>0</v>
      </c>
    </row>
    <row r="63" spans="1:9" ht="12" customHeight="1" thickBot="1" x14ac:dyDescent="0.3">
      <c r="A63" s="25" t="s">
        <v>59</v>
      </c>
      <c r="B63" s="17" t="s">
        <v>10</v>
      </c>
      <c r="C63" s="10"/>
      <c r="D63" s="10"/>
      <c r="E63" s="10"/>
      <c r="F63" s="10">
        <v>3</v>
      </c>
      <c r="G63" s="14"/>
      <c r="I63" s="26">
        <f t="shared" si="2"/>
        <v>3</v>
      </c>
    </row>
    <row r="64" spans="1:9" ht="12" customHeight="1" thickBot="1" x14ac:dyDescent="0.3">
      <c r="A64" s="25" t="s">
        <v>60</v>
      </c>
      <c r="B64" s="17" t="s">
        <v>10</v>
      </c>
      <c r="C64" s="10"/>
      <c r="D64" s="10"/>
      <c r="E64" s="10"/>
      <c r="F64" s="10">
        <v>5</v>
      </c>
      <c r="G64" s="14"/>
      <c r="I64" s="26">
        <f t="shared" si="2"/>
        <v>5</v>
      </c>
    </row>
    <row r="65" spans="1:9" ht="12" customHeight="1" thickBot="1" x14ac:dyDescent="0.3">
      <c r="A65" s="25" t="s">
        <v>61</v>
      </c>
      <c r="B65" s="17" t="s">
        <v>10</v>
      </c>
      <c r="C65" s="10"/>
      <c r="D65" s="10">
        <v>20</v>
      </c>
      <c r="E65" s="10"/>
      <c r="F65" s="10">
        <v>25</v>
      </c>
      <c r="G65" s="14">
        <v>30</v>
      </c>
      <c r="I65" s="26">
        <f t="shared" si="2"/>
        <v>75</v>
      </c>
    </row>
    <row r="66" spans="1:9" ht="12" customHeight="1" thickBot="1" x14ac:dyDescent="0.3">
      <c r="A66" s="25" t="s">
        <v>62</v>
      </c>
      <c r="B66" s="17" t="s">
        <v>10</v>
      </c>
      <c r="C66" s="10"/>
      <c r="D66" s="10"/>
      <c r="E66" s="10"/>
      <c r="F66" s="10">
        <v>7</v>
      </c>
      <c r="G66" s="14"/>
      <c r="I66" s="26">
        <f t="shared" si="2"/>
        <v>7</v>
      </c>
    </row>
    <row r="67" spans="1:9" ht="12" customHeight="1" thickBot="1" x14ac:dyDescent="0.3">
      <c r="A67" s="25" t="s">
        <v>63</v>
      </c>
      <c r="B67" s="17" t="s">
        <v>10</v>
      </c>
      <c r="C67" s="10"/>
      <c r="D67" s="10"/>
      <c r="E67" s="10"/>
      <c r="F67" s="10">
        <v>7</v>
      </c>
      <c r="G67" s="14"/>
      <c r="I67" s="26">
        <f t="shared" si="2"/>
        <v>7</v>
      </c>
    </row>
    <row r="68" spans="1:9" ht="12" hidden="1" customHeight="1" thickBot="1" x14ac:dyDescent="0.3">
      <c r="A68" s="21" t="s">
        <v>121</v>
      </c>
      <c r="B68" s="10" t="s">
        <v>10</v>
      </c>
      <c r="C68" s="10"/>
      <c r="D68" s="10"/>
      <c r="E68" s="10"/>
      <c r="F68" s="10"/>
      <c r="G68" s="14"/>
      <c r="I68" s="11">
        <f t="shared" si="2"/>
        <v>0</v>
      </c>
    </row>
    <row r="69" spans="1:9" ht="12" customHeight="1" thickBot="1" x14ac:dyDescent="0.3">
      <c r="A69" s="25" t="s">
        <v>65</v>
      </c>
      <c r="B69" s="17" t="s">
        <v>10</v>
      </c>
      <c r="C69" s="10"/>
      <c r="D69" s="10">
        <v>20</v>
      </c>
      <c r="E69" s="10"/>
      <c r="F69" s="10">
        <v>45</v>
      </c>
      <c r="G69" s="14">
        <v>30</v>
      </c>
      <c r="I69" s="26">
        <f t="shared" si="2"/>
        <v>95</v>
      </c>
    </row>
    <row r="70" spans="1:9" ht="12" customHeight="1" thickBot="1" x14ac:dyDescent="0.3">
      <c r="A70" s="25" t="s">
        <v>66</v>
      </c>
      <c r="B70" s="17" t="s">
        <v>10</v>
      </c>
      <c r="C70" s="10"/>
      <c r="D70" s="10"/>
      <c r="E70" s="10"/>
      <c r="F70" s="10">
        <v>7</v>
      </c>
      <c r="G70" s="14"/>
      <c r="I70" s="26">
        <f t="shared" si="2"/>
        <v>7</v>
      </c>
    </row>
    <row r="71" spans="1:9" ht="12" customHeight="1" thickBot="1" x14ac:dyDescent="0.3">
      <c r="A71" s="25" t="s">
        <v>67</v>
      </c>
      <c r="B71" s="17" t="s">
        <v>10</v>
      </c>
      <c r="C71" s="10"/>
      <c r="D71" s="10"/>
      <c r="E71" s="10"/>
      <c r="F71" s="10">
        <v>9</v>
      </c>
      <c r="G71" s="14"/>
      <c r="I71" s="26">
        <f t="shared" si="2"/>
        <v>9</v>
      </c>
    </row>
    <row r="72" spans="1:9" ht="12" customHeight="1" thickBot="1" x14ac:dyDescent="0.3">
      <c r="A72" s="25" t="s">
        <v>68</v>
      </c>
      <c r="B72" s="17" t="s">
        <v>10</v>
      </c>
      <c r="C72" s="10"/>
      <c r="D72" s="10"/>
      <c r="E72" s="10"/>
      <c r="F72" s="10">
        <v>7</v>
      </c>
      <c r="G72" s="14"/>
      <c r="I72" s="26">
        <f t="shared" si="2"/>
        <v>7</v>
      </c>
    </row>
    <row r="73" spans="1:9" ht="12" customHeight="1" thickBot="1" x14ac:dyDescent="0.3">
      <c r="A73" s="25" t="s">
        <v>69</v>
      </c>
      <c r="B73" s="17" t="s">
        <v>10</v>
      </c>
      <c r="C73" s="10"/>
      <c r="D73" s="10"/>
      <c r="E73" s="10"/>
      <c r="F73" s="10">
        <v>2</v>
      </c>
      <c r="G73" s="14"/>
      <c r="I73" s="26">
        <f t="shared" si="2"/>
        <v>2</v>
      </c>
    </row>
    <row r="74" spans="1:9" ht="12" customHeight="1" thickBot="1" x14ac:dyDescent="0.3">
      <c r="A74" s="25" t="s">
        <v>70</v>
      </c>
      <c r="B74" s="17" t="s">
        <v>10</v>
      </c>
      <c r="C74" s="10"/>
      <c r="D74" s="10"/>
      <c r="E74" s="10"/>
      <c r="F74" s="10">
        <v>7</v>
      </c>
      <c r="G74" s="14"/>
      <c r="I74" s="26">
        <f t="shared" si="2"/>
        <v>7</v>
      </c>
    </row>
    <row r="75" spans="1:9" ht="12" customHeight="1" thickBot="1" x14ac:dyDescent="0.3">
      <c r="A75" s="25" t="s">
        <v>71</v>
      </c>
      <c r="B75" s="17" t="s">
        <v>10</v>
      </c>
      <c r="C75" s="10"/>
      <c r="D75" s="10">
        <v>30</v>
      </c>
      <c r="E75" s="10"/>
      <c r="F75" s="10">
        <v>5</v>
      </c>
      <c r="G75" s="14">
        <v>8</v>
      </c>
      <c r="I75" s="26">
        <f t="shared" si="2"/>
        <v>43</v>
      </c>
    </row>
    <row r="76" spans="1:9" ht="12" customHeight="1" thickBot="1" x14ac:dyDescent="0.3">
      <c r="A76" s="25" t="s">
        <v>72</v>
      </c>
      <c r="B76" s="17" t="s">
        <v>10</v>
      </c>
      <c r="C76" s="10">
        <v>45</v>
      </c>
      <c r="D76" s="10">
        <v>25</v>
      </c>
      <c r="E76" s="10"/>
      <c r="F76" s="10">
        <v>4</v>
      </c>
      <c r="G76" s="14"/>
      <c r="I76" s="26">
        <f t="shared" si="2"/>
        <v>74</v>
      </c>
    </row>
    <row r="77" spans="1:9" ht="12" customHeight="1" thickBot="1" x14ac:dyDescent="0.3">
      <c r="A77" s="25" t="s">
        <v>75</v>
      </c>
      <c r="B77" s="17" t="s">
        <v>10</v>
      </c>
      <c r="C77" s="10"/>
      <c r="D77" s="10"/>
      <c r="E77" s="10"/>
      <c r="F77" s="10">
        <v>18</v>
      </c>
      <c r="G77" s="14"/>
      <c r="I77" s="26">
        <f t="shared" si="2"/>
        <v>18</v>
      </c>
    </row>
    <row r="78" spans="1:9" ht="12" customHeight="1" thickBot="1" x14ac:dyDescent="0.3">
      <c r="A78" s="25" t="s">
        <v>76</v>
      </c>
      <c r="B78" s="17" t="s">
        <v>10</v>
      </c>
      <c r="C78" s="10">
        <v>100</v>
      </c>
      <c r="D78" s="10">
        <v>300</v>
      </c>
      <c r="E78" s="10"/>
      <c r="F78" s="10">
        <v>85</v>
      </c>
      <c r="G78" s="14"/>
      <c r="I78" s="26">
        <f t="shared" si="2"/>
        <v>485</v>
      </c>
    </row>
    <row r="79" spans="1:9" ht="12" customHeight="1" thickBot="1" x14ac:dyDescent="0.3">
      <c r="A79" s="25" t="s">
        <v>77</v>
      </c>
      <c r="B79" s="17" t="s">
        <v>10</v>
      </c>
      <c r="C79" s="10"/>
      <c r="D79" s="10">
        <v>3</v>
      </c>
      <c r="E79" s="10"/>
      <c r="F79" s="10">
        <v>7</v>
      </c>
      <c r="G79" s="14">
        <v>8</v>
      </c>
      <c r="I79" s="26">
        <f t="shared" si="2"/>
        <v>18</v>
      </c>
    </row>
    <row r="80" spans="1:9" ht="12" customHeight="1" thickBot="1" x14ac:dyDescent="0.3">
      <c r="A80" s="25" t="s">
        <v>78</v>
      </c>
      <c r="B80" s="17" t="s">
        <v>10</v>
      </c>
      <c r="C80" s="10"/>
      <c r="D80" s="10"/>
      <c r="E80" s="10"/>
      <c r="F80" s="10">
        <v>2</v>
      </c>
      <c r="G80" s="14"/>
      <c r="I80" s="26">
        <f t="shared" si="2"/>
        <v>2</v>
      </c>
    </row>
    <row r="81" spans="1:10" ht="12" customHeight="1" thickBot="1" x14ac:dyDescent="0.3">
      <c r="A81" s="25" t="s">
        <v>81</v>
      </c>
      <c r="B81" s="17" t="s">
        <v>10</v>
      </c>
      <c r="C81" s="10"/>
      <c r="D81" s="10"/>
      <c r="E81" s="10"/>
      <c r="F81" s="10">
        <v>25</v>
      </c>
      <c r="G81" s="14">
        <v>5</v>
      </c>
      <c r="I81" s="26">
        <f t="shared" si="2"/>
        <v>30</v>
      </c>
    </row>
    <row r="82" spans="1:10" ht="12" customHeight="1" thickBot="1" x14ac:dyDescent="0.3">
      <c r="A82" s="25" t="s">
        <v>82</v>
      </c>
      <c r="B82" s="17" t="s">
        <v>10</v>
      </c>
      <c r="C82" s="10"/>
      <c r="D82" s="10"/>
      <c r="E82" s="10"/>
      <c r="F82" s="10">
        <v>3</v>
      </c>
      <c r="G82" s="14"/>
      <c r="I82" s="26">
        <f t="shared" si="2"/>
        <v>3</v>
      </c>
    </row>
    <row r="83" spans="1:10" ht="12" customHeight="1" thickBot="1" x14ac:dyDescent="0.3">
      <c r="A83" s="25" t="s">
        <v>83</v>
      </c>
      <c r="B83" s="17" t="s">
        <v>10</v>
      </c>
      <c r="C83" s="10"/>
      <c r="D83" s="10">
        <v>5</v>
      </c>
      <c r="E83" s="10"/>
      <c r="F83" s="10">
        <v>4</v>
      </c>
      <c r="G83" s="14"/>
      <c r="I83" s="26">
        <f t="shared" si="2"/>
        <v>9</v>
      </c>
    </row>
    <row r="84" spans="1:10" ht="12" customHeight="1" thickBot="1" x14ac:dyDescent="0.3">
      <c r="A84" s="25" t="s">
        <v>84</v>
      </c>
      <c r="B84" s="17" t="s">
        <v>10</v>
      </c>
      <c r="C84" s="10"/>
      <c r="D84" s="10"/>
      <c r="E84" s="10"/>
      <c r="F84" s="10">
        <v>12</v>
      </c>
      <c r="G84" s="14"/>
      <c r="I84" s="26">
        <f t="shared" si="2"/>
        <v>12</v>
      </c>
    </row>
    <row r="85" spans="1:10" ht="12" customHeight="1" thickBot="1" x14ac:dyDescent="0.3">
      <c r="A85" s="25" t="s">
        <v>85</v>
      </c>
      <c r="B85" s="17" t="s">
        <v>10</v>
      </c>
      <c r="C85" s="10"/>
      <c r="D85" s="10">
        <v>10</v>
      </c>
      <c r="E85" s="10"/>
      <c r="F85" s="10">
        <v>10</v>
      </c>
      <c r="G85" s="14"/>
      <c r="I85" s="26">
        <f t="shared" si="2"/>
        <v>20</v>
      </c>
    </row>
    <row r="86" spans="1:10" ht="12" customHeight="1" thickBot="1" x14ac:dyDescent="0.3">
      <c r="A86" s="25" t="s">
        <v>87</v>
      </c>
      <c r="B86" s="17" t="s">
        <v>18</v>
      </c>
      <c r="C86" s="10"/>
      <c r="D86" s="10"/>
      <c r="E86" s="10"/>
      <c r="F86" s="10">
        <v>6</v>
      </c>
      <c r="G86" s="14"/>
      <c r="H86" s="11">
        <f>SUM(C86:G86)</f>
        <v>6</v>
      </c>
      <c r="I86" s="26">
        <f>H86*0.35</f>
        <v>2.0999999999999996</v>
      </c>
    </row>
    <row r="87" spans="1:10" ht="12" customHeight="1" thickBot="1" x14ac:dyDescent="0.3">
      <c r="A87" s="25" t="s">
        <v>88</v>
      </c>
      <c r="B87" s="17" t="s">
        <v>18</v>
      </c>
      <c r="C87" s="10"/>
      <c r="D87" s="10"/>
      <c r="E87" s="10"/>
      <c r="F87" s="10">
        <v>15</v>
      </c>
      <c r="G87" s="14"/>
      <c r="H87" s="11">
        <f>SUM(C87:G87)</f>
        <v>15</v>
      </c>
      <c r="I87" s="26">
        <f>H87*0.4</f>
        <v>6</v>
      </c>
    </row>
    <row r="88" spans="1:10" ht="12" customHeight="1" thickBot="1" x14ac:dyDescent="0.3">
      <c r="A88" s="25" t="s">
        <v>89</v>
      </c>
      <c r="B88" s="17" t="s">
        <v>18</v>
      </c>
      <c r="C88" s="10"/>
      <c r="D88" s="10"/>
      <c r="E88" s="10"/>
      <c r="F88" s="10">
        <v>15</v>
      </c>
      <c r="G88" s="14"/>
      <c r="H88" s="11">
        <f>SUM(C88:G88)</f>
        <v>15</v>
      </c>
      <c r="I88" s="26">
        <f>H88*0.4</f>
        <v>6</v>
      </c>
    </row>
    <row r="89" spans="1:10" ht="12" customHeight="1" thickBot="1" x14ac:dyDescent="0.3">
      <c r="A89" s="25" t="s">
        <v>91</v>
      </c>
      <c r="B89" s="17" t="s">
        <v>18</v>
      </c>
      <c r="C89" s="10"/>
      <c r="D89" s="10"/>
      <c r="E89" s="10"/>
      <c r="F89" s="10">
        <v>5</v>
      </c>
      <c r="G89" s="14"/>
      <c r="H89" s="11">
        <f>SUM(C89:G89)</f>
        <v>5</v>
      </c>
      <c r="I89" s="26">
        <f>H89*0.4</f>
        <v>2</v>
      </c>
    </row>
    <row r="90" spans="1:10" ht="12" customHeight="1" thickBot="1" x14ac:dyDescent="0.3">
      <c r="A90" s="25" t="s">
        <v>92</v>
      </c>
      <c r="B90" s="17" t="s">
        <v>18</v>
      </c>
      <c r="C90" s="10"/>
      <c r="D90" s="10"/>
      <c r="E90" s="10"/>
      <c r="F90" s="10">
        <v>4</v>
      </c>
      <c r="G90" s="14"/>
      <c r="H90" s="11">
        <f>SUM(C90:G90)</f>
        <v>4</v>
      </c>
      <c r="I90" s="26">
        <f>H90*0.35</f>
        <v>1.4</v>
      </c>
    </row>
    <row r="91" spans="1:10" ht="12" customHeight="1" thickBot="1" x14ac:dyDescent="0.3">
      <c r="A91" s="25" t="s">
        <v>93</v>
      </c>
      <c r="B91" s="17" t="s">
        <v>10</v>
      </c>
      <c r="C91" s="10"/>
      <c r="D91" s="10"/>
      <c r="E91" s="10"/>
      <c r="F91" s="10">
        <v>13</v>
      </c>
      <c r="G91" s="14"/>
      <c r="I91" s="26">
        <f>SUM(C91:G91)</f>
        <v>13</v>
      </c>
    </row>
    <row r="92" spans="1:10" ht="12" customHeight="1" thickBot="1" x14ac:dyDescent="0.3">
      <c r="A92" s="25" t="s">
        <v>94</v>
      </c>
      <c r="B92" s="17" t="s">
        <v>18</v>
      </c>
      <c r="C92" s="10"/>
      <c r="D92" s="10"/>
      <c r="E92" s="10"/>
      <c r="F92" s="10">
        <v>10</v>
      </c>
      <c r="G92" s="14"/>
      <c r="H92" s="11">
        <f t="shared" ref="H92:H103" si="3">SUM(C92:G92)</f>
        <v>10</v>
      </c>
      <c r="I92" s="26">
        <f>H92*0.45</f>
        <v>4.5</v>
      </c>
    </row>
    <row r="93" spans="1:10" ht="12" customHeight="1" thickBot="1" x14ac:dyDescent="0.3">
      <c r="A93" s="25" t="s">
        <v>95</v>
      </c>
      <c r="B93" s="18" t="s">
        <v>18</v>
      </c>
      <c r="C93" s="12"/>
      <c r="D93" s="12"/>
      <c r="E93" s="12"/>
      <c r="F93" s="12">
        <v>2</v>
      </c>
      <c r="G93" s="15"/>
      <c r="H93" s="13">
        <f t="shared" si="3"/>
        <v>2</v>
      </c>
      <c r="I93" s="26">
        <f>H93*0.35</f>
        <v>0.7</v>
      </c>
      <c r="J93" t="s">
        <v>146</v>
      </c>
    </row>
    <row r="94" spans="1:10" ht="12" customHeight="1" thickBot="1" x14ac:dyDescent="0.3">
      <c r="A94" s="25" t="s">
        <v>96</v>
      </c>
      <c r="B94" s="18" t="s">
        <v>18</v>
      </c>
      <c r="C94" s="12"/>
      <c r="D94" s="12"/>
      <c r="E94" s="12"/>
      <c r="F94" s="12">
        <v>10</v>
      </c>
      <c r="G94" s="15"/>
      <c r="H94" s="13">
        <f t="shared" si="3"/>
        <v>10</v>
      </c>
      <c r="I94" s="26">
        <f>H94*0.33</f>
        <v>3.3000000000000003</v>
      </c>
    </row>
    <row r="95" spans="1:10" ht="12" customHeight="1" thickBot="1" x14ac:dyDescent="0.3">
      <c r="A95" s="25" t="s">
        <v>97</v>
      </c>
      <c r="B95" s="18" t="s">
        <v>18</v>
      </c>
      <c r="C95" s="12"/>
      <c r="D95" s="12"/>
      <c r="E95" s="12"/>
      <c r="F95" s="12">
        <v>5</v>
      </c>
      <c r="G95" s="15">
        <v>35</v>
      </c>
      <c r="H95" s="13">
        <f t="shared" si="3"/>
        <v>40</v>
      </c>
      <c r="I95" s="26">
        <f>H95*0.6</f>
        <v>24</v>
      </c>
    </row>
    <row r="96" spans="1:10" ht="12" customHeight="1" thickBot="1" x14ac:dyDescent="0.3">
      <c r="A96" s="25" t="s">
        <v>124</v>
      </c>
      <c r="B96" s="18" t="s">
        <v>18</v>
      </c>
      <c r="C96" s="12"/>
      <c r="D96" s="12"/>
      <c r="E96" s="12"/>
      <c r="F96" s="12">
        <v>5</v>
      </c>
      <c r="G96" s="15"/>
      <c r="H96" s="13">
        <f t="shared" si="3"/>
        <v>5</v>
      </c>
      <c r="I96" s="26">
        <f>H96*0.375</f>
        <v>1.875</v>
      </c>
    </row>
    <row r="97" spans="1:9" ht="12" customHeight="1" thickBot="1" x14ac:dyDescent="0.3">
      <c r="A97" s="25" t="s">
        <v>98</v>
      </c>
      <c r="B97" s="18" t="s">
        <v>18</v>
      </c>
      <c r="C97" s="12"/>
      <c r="D97" s="12"/>
      <c r="E97" s="12"/>
      <c r="F97" s="12">
        <v>5</v>
      </c>
      <c r="G97" s="15"/>
      <c r="H97" s="13">
        <f t="shared" si="3"/>
        <v>5</v>
      </c>
      <c r="I97" s="26">
        <f>H97*0.6</f>
        <v>3</v>
      </c>
    </row>
    <row r="98" spans="1:9" ht="12" hidden="1" customHeight="1" thickBot="1" x14ac:dyDescent="0.3">
      <c r="A98" s="21" t="s">
        <v>40</v>
      </c>
      <c r="B98" s="10" t="s">
        <v>18</v>
      </c>
      <c r="C98" s="10"/>
      <c r="D98" s="10"/>
      <c r="E98" s="10"/>
      <c r="F98" s="10"/>
      <c r="G98" s="14"/>
      <c r="H98" s="11">
        <f t="shared" si="3"/>
        <v>0</v>
      </c>
      <c r="I98" s="11">
        <f>H98*0.6</f>
        <v>0</v>
      </c>
    </row>
    <row r="99" spans="1:9" ht="12" customHeight="1" thickBot="1" x14ac:dyDescent="0.3">
      <c r="A99" s="25" t="s">
        <v>99</v>
      </c>
      <c r="B99" s="18" t="s">
        <v>18</v>
      </c>
      <c r="C99" s="12"/>
      <c r="D99" s="12"/>
      <c r="E99" s="12"/>
      <c r="F99" s="12">
        <v>7</v>
      </c>
      <c r="G99" s="15"/>
      <c r="H99" s="13">
        <f t="shared" si="3"/>
        <v>7</v>
      </c>
      <c r="I99" s="26">
        <f>H99*0.35</f>
        <v>2.4499999999999997</v>
      </c>
    </row>
    <row r="100" spans="1:9" ht="12" hidden="1" customHeight="1" thickBot="1" x14ac:dyDescent="0.3">
      <c r="A100" s="21" t="s">
        <v>42</v>
      </c>
      <c r="B100" s="10" t="s">
        <v>18</v>
      </c>
      <c r="C100" s="10"/>
      <c r="D100" s="10"/>
      <c r="E100" s="10"/>
      <c r="F100" s="10"/>
      <c r="G100" s="14"/>
      <c r="H100" s="11">
        <f t="shared" si="3"/>
        <v>0</v>
      </c>
      <c r="I100" s="11">
        <f>H100*0.55</f>
        <v>0</v>
      </c>
    </row>
    <row r="101" spans="1:9" ht="12" customHeight="1" thickBot="1" x14ac:dyDescent="0.3">
      <c r="A101" s="25" t="s">
        <v>100</v>
      </c>
      <c r="B101" s="18" t="s">
        <v>18</v>
      </c>
      <c r="C101" s="12"/>
      <c r="D101" s="12"/>
      <c r="E101" s="12"/>
      <c r="F101" s="12">
        <v>7</v>
      </c>
      <c r="G101" s="15"/>
      <c r="H101" s="13">
        <f t="shared" si="3"/>
        <v>7</v>
      </c>
      <c r="I101" s="26">
        <f>H101*0.4</f>
        <v>2.8000000000000003</v>
      </c>
    </row>
    <row r="102" spans="1:9" ht="12" customHeight="1" thickBot="1" x14ac:dyDescent="0.3">
      <c r="A102" s="25" t="s">
        <v>101</v>
      </c>
      <c r="B102" s="18" t="s">
        <v>18</v>
      </c>
      <c r="C102" s="12"/>
      <c r="D102" s="12"/>
      <c r="E102" s="12"/>
      <c r="F102" s="12">
        <v>9</v>
      </c>
      <c r="G102" s="15"/>
      <c r="H102" s="13">
        <f t="shared" si="3"/>
        <v>9</v>
      </c>
      <c r="I102" s="26">
        <f>H102*0.4</f>
        <v>3.6</v>
      </c>
    </row>
    <row r="103" spans="1:9" ht="12" customHeight="1" thickBot="1" x14ac:dyDescent="0.3">
      <c r="A103" s="25" t="s">
        <v>102</v>
      </c>
      <c r="B103" s="18" t="s">
        <v>18</v>
      </c>
      <c r="C103" s="12"/>
      <c r="D103" s="12"/>
      <c r="E103" s="12"/>
      <c r="F103" s="12">
        <v>7</v>
      </c>
      <c r="G103" s="15"/>
      <c r="H103" s="13">
        <f t="shared" si="3"/>
        <v>7</v>
      </c>
      <c r="I103" s="26">
        <f>H103*0.4</f>
        <v>2.8000000000000003</v>
      </c>
    </row>
    <row r="104" spans="1:9" ht="12" customHeight="1" thickBot="1" x14ac:dyDescent="0.3">
      <c r="A104" s="25" t="s">
        <v>104</v>
      </c>
      <c r="B104" s="17" t="s">
        <v>10</v>
      </c>
      <c r="C104" s="10"/>
      <c r="D104" s="10">
        <v>100</v>
      </c>
      <c r="E104" s="10"/>
      <c r="F104" s="10">
        <v>8</v>
      </c>
      <c r="G104" s="14"/>
      <c r="I104" s="26">
        <f>SUM(C104:G104)</f>
        <v>108</v>
      </c>
    </row>
    <row r="105" spans="1:9" ht="12" customHeight="1" thickBot="1" x14ac:dyDescent="0.3">
      <c r="A105" s="25" t="s">
        <v>105</v>
      </c>
      <c r="B105" s="17" t="s">
        <v>10</v>
      </c>
      <c r="C105" s="10"/>
      <c r="D105" s="10"/>
      <c r="E105" s="10"/>
      <c r="F105" s="10">
        <v>13</v>
      </c>
      <c r="G105" s="14"/>
      <c r="I105" s="26">
        <f>SUM(C105:G105)</f>
        <v>13</v>
      </c>
    </row>
    <row r="106" spans="1:9" ht="12" customHeight="1" thickBot="1" x14ac:dyDescent="0.3">
      <c r="A106" s="25" t="s">
        <v>107</v>
      </c>
      <c r="B106" s="17" t="s">
        <v>10</v>
      </c>
      <c r="C106" s="10"/>
      <c r="D106" s="10">
        <v>15</v>
      </c>
      <c r="E106" s="10"/>
      <c r="F106" s="10">
        <v>4</v>
      </c>
      <c r="G106" s="14">
        <v>8</v>
      </c>
      <c r="I106" s="26">
        <f>SUM(C106:G106)</f>
        <v>27</v>
      </c>
    </row>
    <row r="107" spans="1:9" ht="12" customHeight="1" thickBot="1" x14ac:dyDescent="0.3">
      <c r="A107" s="25" t="s">
        <v>108</v>
      </c>
      <c r="B107" s="17" t="s">
        <v>10</v>
      </c>
      <c r="C107" s="10"/>
      <c r="D107" s="10"/>
      <c r="E107" s="10"/>
      <c r="F107" s="10">
        <v>12</v>
      </c>
      <c r="G107" s="14"/>
      <c r="I107" s="26">
        <f>SUM(C107:G107)</f>
        <v>12</v>
      </c>
    </row>
    <row r="108" spans="1:9" ht="12" hidden="1" customHeight="1" thickBot="1" x14ac:dyDescent="0.3">
      <c r="A108" s="21" t="s">
        <v>90</v>
      </c>
      <c r="B108" s="10" t="s">
        <v>18</v>
      </c>
      <c r="C108" s="10"/>
      <c r="D108" s="10"/>
      <c r="E108" s="10"/>
      <c r="F108" s="10"/>
      <c r="G108" s="14"/>
      <c r="H108" s="11">
        <f>SUM(C108:G108)</f>
        <v>0</v>
      </c>
      <c r="I108" s="11">
        <f>H108*0.4</f>
        <v>0</v>
      </c>
    </row>
    <row r="109" spans="1:9" ht="12" customHeight="1" thickBot="1" x14ac:dyDescent="0.3">
      <c r="A109" s="25" t="s">
        <v>109</v>
      </c>
      <c r="B109" s="18" t="s">
        <v>18</v>
      </c>
      <c r="C109" s="12">
        <v>50</v>
      </c>
      <c r="D109" s="12">
        <v>10</v>
      </c>
      <c r="E109" s="12"/>
      <c r="F109" s="12">
        <v>15</v>
      </c>
      <c r="G109" s="15"/>
      <c r="H109" s="13">
        <f>SUM(C109:G109)</f>
        <v>75</v>
      </c>
      <c r="I109" s="26">
        <f>H109*0.45</f>
        <v>33.75</v>
      </c>
    </row>
    <row r="110" spans="1:9" ht="12" customHeight="1" thickBot="1" x14ac:dyDescent="0.3">
      <c r="A110" s="25" t="s">
        <v>111</v>
      </c>
      <c r="B110" s="17" t="s">
        <v>10</v>
      </c>
      <c r="C110" s="10"/>
      <c r="D110" s="10">
        <v>15</v>
      </c>
      <c r="E110" s="10"/>
      <c r="F110" s="10">
        <v>3</v>
      </c>
      <c r="G110" s="14"/>
      <c r="I110" s="26">
        <f>SUM(C110:G110)</f>
        <v>18</v>
      </c>
    </row>
    <row r="111" spans="1:9" ht="12" customHeight="1" thickBot="1" x14ac:dyDescent="0.3">
      <c r="A111" s="25" t="s">
        <v>112</v>
      </c>
      <c r="B111" s="18" t="s">
        <v>18</v>
      </c>
      <c r="C111" s="12"/>
      <c r="D111" s="12"/>
      <c r="E111" s="12"/>
      <c r="F111" s="12">
        <v>5</v>
      </c>
      <c r="G111" s="15"/>
      <c r="H111" s="13">
        <f>SUM(C111:G111)</f>
        <v>5</v>
      </c>
      <c r="I111" s="26">
        <f>H111*0.45</f>
        <v>2.25</v>
      </c>
    </row>
    <row r="112" spans="1:9" ht="12" customHeight="1" thickBot="1" x14ac:dyDescent="0.3">
      <c r="A112" s="25" t="s">
        <v>113</v>
      </c>
      <c r="B112" s="18" t="s">
        <v>18</v>
      </c>
      <c r="C112" s="12">
        <v>20</v>
      </c>
      <c r="D112" s="12"/>
      <c r="E112" s="12"/>
      <c r="F112" s="12">
        <v>8</v>
      </c>
      <c r="G112" s="15"/>
      <c r="H112" s="13">
        <f>SUM(C112:G112)</f>
        <v>28</v>
      </c>
      <c r="I112" s="26">
        <f>H112*0.45</f>
        <v>12.6</v>
      </c>
    </row>
    <row r="113" spans="1:10" ht="12" customHeight="1" thickBot="1" x14ac:dyDescent="0.3">
      <c r="A113" s="25" t="s">
        <v>114</v>
      </c>
      <c r="B113" s="17" t="s">
        <v>10</v>
      </c>
      <c r="C113" s="10"/>
      <c r="D113" s="10"/>
      <c r="E113" s="10"/>
      <c r="F113" s="10">
        <v>6</v>
      </c>
      <c r="G113" s="14"/>
      <c r="I113" s="26">
        <f>SUM(C113:G113)</f>
        <v>6</v>
      </c>
    </row>
    <row r="114" spans="1:10" ht="12" customHeight="1" thickBot="1" x14ac:dyDescent="0.3">
      <c r="A114" s="25" t="s">
        <v>115</v>
      </c>
      <c r="B114" s="17" t="s">
        <v>10</v>
      </c>
      <c r="C114" s="10">
        <v>55</v>
      </c>
      <c r="D114" s="10">
        <v>110</v>
      </c>
      <c r="E114" s="10"/>
      <c r="F114" s="10">
        <v>36</v>
      </c>
      <c r="G114" s="14"/>
      <c r="I114" s="26">
        <f>SUM(C114:G114)</f>
        <v>201</v>
      </c>
    </row>
    <row r="115" spans="1:10" ht="12" customHeight="1" thickBot="1" x14ac:dyDescent="0.3">
      <c r="A115" s="25" t="s">
        <v>116</v>
      </c>
      <c r="B115" s="17" t="s">
        <v>10</v>
      </c>
      <c r="C115" s="10"/>
      <c r="D115" s="10">
        <v>10</v>
      </c>
      <c r="E115" s="10"/>
      <c r="F115" s="10">
        <v>5</v>
      </c>
      <c r="G115" s="14"/>
      <c r="I115" s="26">
        <f>SUM(C115:G115)</f>
        <v>15</v>
      </c>
    </row>
    <row r="116" spans="1:10" ht="12" customHeight="1" thickBot="1" x14ac:dyDescent="0.3">
      <c r="A116" s="25" t="s">
        <v>117</v>
      </c>
      <c r="B116" s="17" t="s">
        <v>10</v>
      </c>
      <c r="C116" s="10"/>
      <c r="D116" s="10"/>
      <c r="E116" s="10"/>
      <c r="F116" s="10">
        <v>8</v>
      </c>
      <c r="G116" s="14"/>
      <c r="I116" s="26">
        <f>SUM(C116:G116)</f>
        <v>8</v>
      </c>
    </row>
    <row r="117" spans="1:10" ht="12" customHeight="1" thickBot="1" x14ac:dyDescent="0.3">
      <c r="A117" s="25" t="s">
        <v>118</v>
      </c>
      <c r="B117" s="18" t="s">
        <v>18</v>
      </c>
      <c r="C117" s="12"/>
      <c r="D117" s="12"/>
      <c r="E117" s="12"/>
      <c r="F117" s="12">
        <v>4</v>
      </c>
      <c r="G117" s="15"/>
      <c r="H117" s="13">
        <f>SUM(C117:G117)</f>
        <v>4</v>
      </c>
      <c r="I117" s="26">
        <f>H117*0.4</f>
        <v>1.6</v>
      </c>
    </row>
    <row r="118" spans="1:10" ht="12" customHeight="1" thickBot="1" x14ac:dyDescent="0.3">
      <c r="A118" s="25" t="s">
        <v>119</v>
      </c>
      <c r="B118" s="18" t="s">
        <v>18</v>
      </c>
      <c r="C118" s="12"/>
      <c r="D118" s="12">
        <v>5</v>
      </c>
      <c r="E118" s="12"/>
      <c r="F118" s="12">
        <v>13</v>
      </c>
      <c r="G118" s="15"/>
      <c r="H118" s="13">
        <f>SUM(C118:G118)</f>
        <v>18</v>
      </c>
      <c r="I118" s="26">
        <f>H118*0.5</f>
        <v>9</v>
      </c>
    </row>
    <row r="119" spans="1:10" ht="12" customHeight="1" thickBot="1" x14ac:dyDescent="0.3">
      <c r="A119" s="25" t="s">
        <v>120</v>
      </c>
      <c r="B119" s="18" t="s">
        <v>18</v>
      </c>
      <c r="C119" s="12"/>
      <c r="D119" s="12"/>
      <c r="E119" s="12"/>
      <c r="F119" s="12">
        <v>7</v>
      </c>
      <c r="G119" s="15"/>
      <c r="H119" s="13">
        <f>SUM(C119:G119)</f>
        <v>7</v>
      </c>
      <c r="I119" s="26">
        <f>H119*0.35</f>
        <v>2.4499999999999997</v>
      </c>
    </row>
    <row r="120" spans="1:10" ht="12" customHeight="1" thickBot="1" x14ac:dyDescent="0.3">
      <c r="A120" s="25" t="s">
        <v>122</v>
      </c>
      <c r="B120" s="17" t="s">
        <v>10</v>
      </c>
      <c r="C120" s="10"/>
      <c r="D120" s="10">
        <v>15</v>
      </c>
      <c r="E120" s="10"/>
      <c r="F120" s="10">
        <v>9</v>
      </c>
      <c r="G120" s="14"/>
      <c r="I120" s="26">
        <f>SUM(C120:G120)</f>
        <v>24</v>
      </c>
    </row>
    <row r="121" spans="1:10" ht="12" customHeight="1" thickBot="1" x14ac:dyDescent="0.3">
      <c r="A121" s="25" t="s">
        <v>123</v>
      </c>
      <c r="B121" s="18" t="s">
        <v>18</v>
      </c>
      <c r="C121" s="12"/>
      <c r="D121" s="12"/>
      <c r="E121" s="12"/>
      <c r="F121" s="12">
        <v>3</v>
      </c>
      <c r="G121" s="15"/>
      <c r="H121" s="13">
        <f>SUM(C121:G121)</f>
        <v>3</v>
      </c>
      <c r="I121" s="26">
        <f>H121*0.28</f>
        <v>0.84000000000000008</v>
      </c>
      <c r="J121" t="s">
        <v>145</v>
      </c>
    </row>
    <row r="122" spans="1:10" ht="12" customHeight="1" thickBot="1" x14ac:dyDescent="0.3">
      <c r="A122" s="27" t="s">
        <v>128</v>
      </c>
      <c r="B122" s="18" t="s">
        <v>10</v>
      </c>
      <c r="C122" s="12"/>
      <c r="D122" s="12"/>
      <c r="E122" s="12"/>
      <c r="F122" s="12"/>
      <c r="G122" s="14">
        <v>5</v>
      </c>
      <c r="I122" s="26">
        <f>SUM(C122:G122)</f>
        <v>5</v>
      </c>
    </row>
    <row r="123" spans="1:10" ht="12" customHeight="1" thickBot="1" x14ac:dyDescent="0.3">
      <c r="A123" s="27" t="s">
        <v>129</v>
      </c>
      <c r="B123" s="18" t="s">
        <v>10</v>
      </c>
      <c r="C123" s="12"/>
      <c r="D123" s="12"/>
      <c r="E123" s="12"/>
      <c r="F123" s="12"/>
      <c r="G123" s="14">
        <v>5</v>
      </c>
      <c r="I123" s="26">
        <f>SUM(C123:G123)</f>
        <v>5</v>
      </c>
    </row>
    <row r="124" spans="1:10" ht="12" customHeight="1" thickBot="1" x14ac:dyDescent="0.3">
      <c r="A124" s="27" t="s">
        <v>137</v>
      </c>
      <c r="B124" s="18" t="s">
        <v>18</v>
      </c>
      <c r="C124" s="12"/>
      <c r="D124" s="12"/>
      <c r="E124" s="12"/>
      <c r="F124" s="12"/>
      <c r="G124" s="14">
        <v>30</v>
      </c>
      <c r="H124" s="11">
        <f t="shared" ref="H124:H130" si="4">SUM(C124:G124)</f>
        <v>30</v>
      </c>
      <c r="I124" s="26">
        <f>H124*0.3</f>
        <v>9</v>
      </c>
    </row>
    <row r="125" spans="1:10" ht="12" customHeight="1" thickBot="1" x14ac:dyDescent="0.3">
      <c r="A125" s="27" t="s">
        <v>138</v>
      </c>
      <c r="B125" s="18" t="s">
        <v>18</v>
      </c>
      <c r="C125" s="12"/>
      <c r="D125" s="12"/>
      <c r="E125" s="12"/>
      <c r="F125" s="12"/>
      <c r="G125" s="14">
        <v>100</v>
      </c>
      <c r="H125" s="11">
        <f t="shared" si="4"/>
        <v>100</v>
      </c>
      <c r="I125" s="26">
        <f>H125*0.1</f>
        <v>10</v>
      </c>
    </row>
    <row r="126" spans="1:10" ht="12" customHeight="1" thickBot="1" x14ac:dyDescent="0.3">
      <c r="A126" s="27" t="s">
        <v>135</v>
      </c>
      <c r="B126" s="18" t="s">
        <v>18</v>
      </c>
      <c r="C126" s="12"/>
      <c r="D126" s="12"/>
      <c r="E126" s="12"/>
      <c r="F126" s="12"/>
      <c r="G126" s="14">
        <v>100</v>
      </c>
      <c r="H126" s="11">
        <f t="shared" si="4"/>
        <v>100</v>
      </c>
      <c r="I126" s="26">
        <f>H126*0.1</f>
        <v>10</v>
      </c>
    </row>
    <row r="127" spans="1:10" ht="12" customHeight="1" thickBot="1" x14ac:dyDescent="0.3">
      <c r="A127" s="27" t="s">
        <v>136</v>
      </c>
      <c r="B127" s="18" t="s">
        <v>18</v>
      </c>
      <c r="C127" s="12"/>
      <c r="D127" s="12"/>
      <c r="E127" s="12"/>
      <c r="F127" s="12"/>
      <c r="G127" s="14">
        <v>100</v>
      </c>
      <c r="H127" s="11">
        <f t="shared" si="4"/>
        <v>100</v>
      </c>
      <c r="I127" s="26">
        <f>H127*0.1</f>
        <v>10</v>
      </c>
    </row>
    <row r="128" spans="1:10" ht="12" customHeight="1" thickBot="1" x14ac:dyDescent="0.3">
      <c r="A128" s="27" t="s">
        <v>143</v>
      </c>
      <c r="B128" s="18" t="s">
        <v>18</v>
      </c>
      <c r="C128" s="12"/>
      <c r="D128" s="12"/>
      <c r="E128" s="12"/>
      <c r="F128" s="12"/>
      <c r="G128" s="14">
        <v>20</v>
      </c>
      <c r="H128" s="11">
        <f t="shared" si="4"/>
        <v>20</v>
      </c>
      <c r="I128" s="26">
        <f>H128*0.03</f>
        <v>0.6</v>
      </c>
    </row>
    <row r="129" spans="1:9" ht="12" customHeight="1" thickBot="1" x14ac:dyDescent="0.3">
      <c r="A129" s="27" t="s">
        <v>144</v>
      </c>
      <c r="B129" s="18" t="s">
        <v>18</v>
      </c>
      <c r="C129" s="12"/>
      <c r="D129" s="12"/>
      <c r="E129" s="12"/>
      <c r="F129" s="12"/>
      <c r="G129" s="14">
        <v>20</v>
      </c>
      <c r="H129" s="11">
        <f t="shared" si="4"/>
        <v>20</v>
      </c>
      <c r="I129" s="26">
        <f>H129*0.03</f>
        <v>0.6</v>
      </c>
    </row>
    <row r="130" spans="1:9" ht="12" customHeight="1" thickBot="1" x14ac:dyDescent="0.3">
      <c r="A130" s="27" t="s">
        <v>131</v>
      </c>
      <c r="B130" s="18" t="s">
        <v>18</v>
      </c>
      <c r="C130" s="12"/>
      <c r="D130" s="12"/>
      <c r="E130" s="12"/>
      <c r="F130" s="12"/>
      <c r="G130" s="14">
        <v>30</v>
      </c>
      <c r="H130" s="11">
        <f t="shared" si="4"/>
        <v>30</v>
      </c>
      <c r="I130" s="26">
        <f>H130*0.38</f>
        <v>11.4</v>
      </c>
    </row>
    <row r="131" spans="1:9" ht="12" customHeight="1" thickBot="1" x14ac:dyDescent="0.3">
      <c r="A131" s="27" t="s">
        <v>126</v>
      </c>
      <c r="B131" s="18" t="s">
        <v>10</v>
      </c>
      <c r="C131" s="12"/>
      <c r="D131" s="12">
        <v>30</v>
      </c>
      <c r="E131" s="12"/>
      <c r="F131" s="12"/>
      <c r="G131" s="14">
        <v>12</v>
      </c>
      <c r="I131" s="26">
        <f>SUM(C131:G131)</f>
        <v>42</v>
      </c>
    </row>
    <row r="132" spans="1:9" ht="12" customHeight="1" thickBot="1" x14ac:dyDescent="0.3">
      <c r="A132" s="27" t="s">
        <v>125</v>
      </c>
      <c r="B132" s="18" t="s">
        <v>10</v>
      </c>
      <c r="C132" s="12"/>
      <c r="D132" s="12"/>
      <c r="E132" s="12"/>
      <c r="F132" s="12">
        <v>50</v>
      </c>
      <c r="G132" s="14">
        <v>12</v>
      </c>
      <c r="I132" s="26">
        <f>SUM(C132:G132)</f>
        <v>62</v>
      </c>
    </row>
    <row r="133" spans="1:9" ht="12" customHeight="1" thickBot="1" x14ac:dyDescent="0.3">
      <c r="A133" s="27" t="s">
        <v>140</v>
      </c>
      <c r="B133" s="18" t="s">
        <v>18</v>
      </c>
      <c r="C133" s="12"/>
      <c r="D133" s="12"/>
      <c r="E133" s="12"/>
      <c r="F133" s="12"/>
      <c r="G133" s="14">
        <v>20</v>
      </c>
      <c r="H133" s="11">
        <f>SUM(C133:G133)</f>
        <v>20</v>
      </c>
      <c r="I133" s="26">
        <f>H133*0.4</f>
        <v>8</v>
      </c>
    </row>
    <row r="134" spans="1:9" ht="12" customHeight="1" thickBot="1" x14ac:dyDescent="0.3">
      <c r="A134" s="27" t="s">
        <v>142</v>
      </c>
      <c r="B134" s="18" t="s">
        <v>18</v>
      </c>
      <c r="C134" s="12"/>
      <c r="D134" s="12"/>
      <c r="E134" s="12"/>
      <c r="F134" s="12"/>
      <c r="G134" s="14">
        <v>20</v>
      </c>
      <c r="H134" s="11">
        <f>SUM(C134:G134)</f>
        <v>20</v>
      </c>
      <c r="I134" s="26">
        <f>H134*0.42</f>
        <v>8.4</v>
      </c>
    </row>
    <row r="135" spans="1:9" ht="12" customHeight="1" thickBot="1" x14ac:dyDescent="0.3">
      <c r="A135" s="27" t="s">
        <v>141</v>
      </c>
      <c r="B135" s="18" t="s">
        <v>18</v>
      </c>
      <c r="C135" s="12"/>
      <c r="D135" s="12"/>
      <c r="E135" s="12"/>
      <c r="F135" s="12"/>
      <c r="G135" s="14">
        <v>4</v>
      </c>
      <c r="H135" s="11">
        <f>SUM(C135:G135)</f>
        <v>4</v>
      </c>
      <c r="I135" s="26">
        <f>H135*0.35</f>
        <v>1.4</v>
      </c>
    </row>
    <row r="136" spans="1:9" ht="12" customHeight="1" thickBot="1" x14ac:dyDescent="0.3">
      <c r="A136" s="27" t="s">
        <v>127</v>
      </c>
      <c r="B136" s="18" t="s">
        <v>10</v>
      </c>
      <c r="C136" s="12"/>
      <c r="D136" s="12"/>
      <c r="E136" s="12"/>
      <c r="F136" s="12"/>
      <c r="G136" s="14">
        <v>8</v>
      </c>
      <c r="I136" s="26">
        <f>SUM(C136:G136)</f>
        <v>8</v>
      </c>
    </row>
    <row r="137" spans="1:9" ht="12" customHeight="1" thickBot="1" x14ac:dyDescent="0.3">
      <c r="A137" s="27" t="s">
        <v>139</v>
      </c>
      <c r="B137" s="18" t="s">
        <v>18</v>
      </c>
      <c r="C137" s="12"/>
      <c r="D137" s="12"/>
      <c r="E137" s="12"/>
      <c r="F137" s="12"/>
      <c r="G137" s="14">
        <v>30</v>
      </c>
      <c r="H137" s="11">
        <f>SUM(C137:G137)</f>
        <v>30</v>
      </c>
      <c r="I137" s="26">
        <f>H137*0.35</f>
        <v>10.5</v>
      </c>
    </row>
    <row r="138" spans="1:9" ht="12" customHeight="1" thickBot="1" x14ac:dyDescent="0.3">
      <c r="A138" s="23" t="s">
        <v>130</v>
      </c>
      <c r="B138" s="12" t="s">
        <v>10</v>
      </c>
      <c r="C138" s="12"/>
      <c r="D138" s="12"/>
      <c r="E138" s="12"/>
      <c r="F138" s="12"/>
      <c r="G138" s="14">
        <v>5</v>
      </c>
      <c r="I138" s="26">
        <f>SUM(C138:G138)</f>
        <v>5</v>
      </c>
    </row>
  </sheetData>
  <autoFilter ref="A7:I138" xr:uid="{00000000-0009-0000-0000-000000000000}">
    <filterColumn colId="8">
      <filters>
        <filter val="0,6"/>
        <filter val="0,7"/>
        <filter val="0,84"/>
        <filter val="1,35"/>
        <filter val="1,4"/>
        <filter val="1,5"/>
        <filter val="1,6"/>
        <filter val="1,75"/>
        <filter val="1,875"/>
        <filter val="1,98"/>
        <filter val="10"/>
        <filter val="10,5"/>
        <filter val="108"/>
        <filter val="11,4"/>
        <filter val="115"/>
        <filter val="12"/>
        <filter val="12,6"/>
        <filter val="13"/>
        <filter val="14,5"/>
        <filter val="14,84"/>
        <filter val="15"/>
        <filter val="153"/>
        <filter val="161"/>
        <filter val="18"/>
        <filter val="2"/>
        <filter val="2,1"/>
        <filter val="2,25"/>
        <filter val="2,45"/>
        <filter val="2,5"/>
        <filter val="2,8"/>
        <filter val="20"/>
        <filter val="201"/>
        <filter val="24"/>
        <filter val="27"/>
        <filter val="29"/>
        <filter val="3"/>
        <filter val="3,3"/>
        <filter val="3,5"/>
        <filter val="3,6"/>
        <filter val="30"/>
        <filter val="33,75"/>
        <filter val="4"/>
        <filter val="4,5"/>
        <filter val="42"/>
        <filter val="43"/>
        <filter val="485"/>
        <filter val="5"/>
        <filter val="6"/>
        <filter val="6,3"/>
        <filter val="62"/>
        <filter val="7"/>
        <filter val="7,56"/>
        <filter val="74"/>
        <filter val="75"/>
        <filter val="8"/>
        <filter val="8,4"/>
        <filter val="9"/>
        <filter val="9,01"/>
        <filter val="95"/>
      </filters>
    </filterColumn>
    <sortState xmlns:xlrd2="http://schemas.microsoft.com/office/spreadsheetml/2017/richdata2" ref="A8:I138">
      <sortCondition ref="A7:A138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Юсупова Мария Амировна</dc:creator>
  <cp:lastModifiedBy>Uaer4</cp:lastModifiedBy>
  <dcterms:created xsi:type="dcterms:W3CDTF">2023-09-18T07:18:54Z</dcterms:created>
  <dcterms:modified xsi:type="dcterms:W3CDTF">2023-09-18T10:05:23Z</dcterms:modified>
</cp:coreProperties>
</file>