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6065855C-F962-40FA-AAC1-EAEE7B03FB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W446" i="1" s="1"/>
  <c r="M446" i="1"/>
  <c r="V445" i="1"/>
  <c r="V447" i="1" s="1"/>
  <c r="M445" i="1"/>
  <c r="U443" i="1"/>
  <c r="U442" i="1"/>
  <c r="V441" i="1"/>
  <c r="W441" i="1" s="1"/>
  <c r="M441" i="1"/>
  <c r="V440" i="1"/>
  <c r="W440" i="1" s="1"/>
  <c r="W442" i="1" s="1"/>
  <c r="M440" i="1"/>
  <c r="U438" i="1"/>
  <c r="U437" i="1"/>
  <c r="V436" i="1"/>
  <c r="W436" i="1" s="1"/>
  <c r="M436" i="1"/>
  <c r="V435" i="1"/>
  <c r="V437" i="1" s="1"/>
  <c r="M435" i="1"/>
  <c r="U431" i="1"/>
  <c r="U430" i="1"/>
  <c r="V429" i="1"/>
  <c r="W429" i="1" s="1"/>
  <c r="M429" i="1"/>
  <c r="W428" i="1"/>
  <c r="W430" i="1" s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V426" i="1" s="1"/>
  <c r="M419" i="1"/>
  <c r="U417" i="1"/>
  <c r="U416" i="1"/>
  <c r="W415" i="1"/>
  <c r="V415" i="1"/>
  <c r="M415" i="1"/>
  <c r="V414" i="1"/>
  <c r="V416" i="1" s="1"/>
  <c r="M414" i="1"/>
  <c r="U412" i="1"/>
  <c r="U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402" i="1"/>
  <c r="M402" i="1"/>
  <c r="U398" i="1"/>
  <c r="U397" i="1"/>
  <c r="V396" i="1"/>
  <c r="M396" i="1"/>
  <c r="U394" i="1"/>
  <c r="U393" i="1"/>
  <c r="V392" i="1"/>
  <c r="M392" i="1"/>
  <c r="U390" i="1"/>
  <c r="U389" i="1"/>
  <c r="V388" i="1"/>
  <c r="W388" i="1" s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U380" i="1"/>
  <c r="U379" i="1"/>
  <c r="V378" i="1"/>
  <c r="W378" i="1" s="1"/>
  <c r="M378" i="1"/>
  <c r="V377" i="1"/>
  <c r="V379" i="1" s="1"/>
  <c r="M377" i="1"/>
  <c r="U374" i="1"/>
  <c r="U373" i="1"/>
  <c r="V372" i="1"/>
  <c r="U370" i="1"/>
  <c r="U369" i="1"/>
  <c r="V368" i="1"/>
  <c r="W368" i="1" s="1"/>
  <c r="M368" i="1"/>
  <c r="V367" i="1"/>
  <c r="W367" i="1" s="1"/>
  <c r="M367" i="1"/>
  <c r="V366" i="1"/>
  <c r="W366" i="1" s="1"/>
  <c r="M366" i="1"/>
  <c r="U364" i="1"/>
  <c r="U363" i="1"/>
  <c r="V362" i="1"/>
  <c r="V364" i="1" s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M355" i="1"/>
  <c r="U353" i="1"/>
  <c r="U352" i="1"/>
  <c r="V351" i="1"/>
  <c r="W351" i="1" s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V340" i="1"/>
  <c r="W340" i="1" s="1"/>
  <c r="M340" i="1"/>
  <c r="V339" i="1"/>
  <c r="W339" i="1" s="1"/>
  <c r="M339" i="1"/>
  <c r="U337" i="1"/>
  <c r="U336" i="1"/>
  <c r="V335" i="1"/>
  <c r="W335" i="1" s="1"/>
  <c r="M335" i="1"/>
  <c r="V334" i="1"/>
  <c r="V336" i="1" s="1"/>
  <c r="M334" i="1"/>
  <c r="U330" i="1"/>
  <c r="U329" i="1"/>
  <c r="V328" i="1"/>
  <c r="M328" i="1"/>
  <c r="U326" i="1"/>
  <c r="U325" i="1"/>
  <c r="V324" i="1"/>
  <c r="W324" i="1" s="1"/>
  <c r="M324" i="1"/>
  <c r="V323" i="1"/>
  <c r="W323" i="1" s="1"/>
  <c r="M323" i="1"/>
  <c r="V322" i="1"/>
  <c r="M322" i="1"/>
  <c r="V321" i="1"/>
  <c r="W321" i="1" s="1"/>
  <c r="M321" i="1"/>
  <c r="U319" i="1"/>
  <c r="U318" i="1"/>
  <c r="V317" i="1"/>
  <c r="W317" i="1" s="1"/>
  <c r="M317" i="1"/>
  <c r="V316" i="1"/>
  <c r="V318" i="1" s="1"/>
  <c r="M316" i="1"/>
  <c r="U314" i="1"/>
  <c r="U313" i="1"/>
  <c r="V312" i="1"/>
  <c r="W312" i="1" s="1"/>
  <c r="M312" i="1"/>
  <c r="W311" i="1"/>
  <c r="V311" i="1"/>
  <c r="M311" i="1"/>
  <c r="V310" i="1"/>
  <c r="M310" i="1"/>
  <c r="V309" i="1"/>
  <c r="W309" i="1" s="1"/>
  <c r="M309" i="1"/>
  <c r="U306" i="1"/>
  <c r="U305" i="1"/>
  <c r="V304" i="1"/>
  <c r="V306" i="1" s="1"/>
  <c r="M304" i="1"/>
  <c r="U302" i="1"/>
  <c r="U301" i="1"/>
  <c r="V300" i="1"/>
  <c r="V302" i="1" s="1"/>
  <c r="M300" i="1"/>
  <c r="U298" i="1"/>
  <c r="U297" i="1"/>
  <c r="V296" i="1"/>
  <c r="W296" i="1" s="1"/>
  <c r="M296" i="1"/>
  <c r="V295" i="1"/>
  <c r="V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M284" i="1"/>
  <c r="U280" i="1"/>
  <c r="U279" i="1"/>
  <c r="V278" i="1"/>
  <c r="M278" i="1"/>
  <c r="U276" i="1"/>
  <c r="U275" i="1"/>
  <c r="V274" i="1"/>
  <c r="M274" i="1"/>
  <c r="U272" i="1"/>
  <c r="U271" i="1"/>
  <c r="V270" i="1"/>
  <c r="W270" i="1" s="1"/>
  <c r="M270" i="1"/>
  <c r="W269" i="1"/>
  <c r="V269" i="1"/>
  <c r="M269" i="1"/>
  <c r="V268" i="1"/>
  <c r="M268" i="1"/>
  <c r="U266" i="1"/>
  <c r="U265" i="1"/>
  <c r="V264" i="1"/>
  <c r="M264" i="1"/>
  <c r="U261" i="1"/>
  <c r="U260" i="1"/>
  <c r="V259" i="1"/>
  <c r="W259" i="1" s="1"/>
  <c r="M259" i="1"/>
  <c r="V258" i="1"/>
  <c r="W258" i="1" s="1"/>
  <c r="W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W250" i="1"/>
  <c r="V250" i="1"/>
  <c r="W249" i="1"/>
  <c r="V249" i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V245" i="1" s="1"/>
  <c r="M241" i="1"/>
  <c r="U239" i="1"/>
  <c r="U238" i="1"/>
  <c r="V237" i="1"/>
  <c r="W237" i="1" s="1"/>
  <c r="M237" i="1"/>
  <c r="V236" i="1"/>
  <c r="W236" i="1" s="1"/>
  <c r="V235" i="1"/>
  <c r="W235" i="1" s="1"/>
  <c r="W238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V232" i="1" s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W215" i="1" s="1"/>
  <c r="M215" i="1"/>
  <c r="V214" i="1"/>
  <c r="W214" i="1" s="1"/>
  <c r="M214" i="1"/>
  <c r="V213" i="1"/>
  <c r="W213" i="1" s="1"/>
  <c r="M213" i="1"/>
  <c r="W212" i="1"/>
  <c r="V212" i="1"/>
  <c r="M212" i="1"/>
  <c r="U210" i="1"/>
  <c r="V209" i="1"/>
  <c r="U209" i="1"/>
  <c r="W208" i="1"/>
  <c r="W209" i="1" s="1"/>
  <c r="V208" i="1"/>
  <c r="V210" i="1" s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W190" i="1"/>
  <c r="V190" i="1"/>
  <c r="M190" i="1"/>
  <c r="U187" i="1"/>
  <c r="U186" i="1"/>
  <c r="V185" i="1"/>
  <c r="W185" i="1" s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W167" i="1"/>
  <c r="V167" i="1"/>
  <c r="M167" i="1"/>
  <c r="V166" i="1"/>
  <c r="M166" i="1"/>
  <c r="V165" i="1"/>
  <c r="W165" i="1" s="1"/>
  <c r="V164" i="1"/>
  <c r="V181" i="1" s="1"/>
  <c r="M164" i="1"/>
  <c r="U162" i="1"/>
  <c r="U161" i="1"/>
  <c r="W160" i="1"/>
  <c r="V160" i="1"/>
  <c r="M160" i="1"/>
  <c r="V159" i="1"/>
  <c r="W159" i="1" s="1"/>
  <c r="M159" i="1"/>
  <c r="V158" i="1"/>
  <c r="W158" i="1" s="1"/>
  <c r="M158" i="1"/>
  <c r="V157" i="1"/>
  <c r="V161" i="1" s="1"/>
  <c r="M157" i="1"/>
  <c r="U155" i="1"/>
  <c r="U154" i="1"/>
  <c r="V153" i="1"/>
  <c r="M153" i="1"/>
  <c r="V152" i="1"/>
  <c r="W152" i="1" s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W140" i="1"/>
  <c r="V140" i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U132" i="1"/>
  <c r="U131" i="1"/>
  <c r="V130" i="1"/>
  <c r="W130" i="1" s="1"/>
  <c r="M130" i="1"/>
  <c r="V129" i="1"/>
  <c r="W129" i="1" s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6" i="1" s="1"/>
  <c r="M88" i="1"/>
  <c r="W87" i="1"/>
  <c r="V87" i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M47" i="1"/>
  <c r="V46" i="1"/>
  <c r="W46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M27" i="1"/>
  <c r="V26" i="1"/>
  <c r="W26" i="1" s="1"/>
  <c r="M26" i="1"/>
  <c r="U24" i="1"/>
  <c r="U23" i="1"/>
  <c r="V22" i="1"/>
  <c r="V23" i="1" s="1"/>
  <c r="M22" i="1"/>
  <c r="H10" i="1"/>
  <c r="A9" i="1"/>
  <c r="F10" i="1" s="1"/>
  <c r="D7" i="1"/>
  <c r="N6" i="1"/>
  <c r="M2" i="1"/>
  <c r="W216" i="1" l="1"/>
  <c r="W22" i="1"/>
  <c r="W23" i="1" s="1"/>
  <c r="V33" i="1"/>
  <c r="W40" i="1"/>
  <c r="W41" i="1" s="1"/>
  <c r="V41" i="1"/>
  <c r="V49" i="1"/>
  <c r="D469" i="1"/>
  <c r="E469" i="1"/>
  <c r="V150" i="1"/>
  <c r="V155" i="1"/>
  <c r="W352" i="1"/>
  <c r="W362" i="1"/>
  <c r="W363" i="1" s="1"/>
  <c r="V363" i="1"/>
  <c r="U462" i="1"/>
  <c r="W389" i="1"/>
  <c r="W205" i="1"/>
  <c r="W369" i="1"/>
  <c r="V425" i="1"/>
  <c r="U459" i="1"/>
  <c r="V32" i="1"/>
  <c r="V84" i="1"/>
  <c r="V97" i="1"/>
  <c r="V107" i="1"/>
  <c r="V124" i="1"/>
  <c r="H469" i="1"/>
  <c r="V154" i="1"/>
  <c r="W164" i="1"/>
  <c r="V182" i="1"/>
  <c r="V216" i="1"/>
  <c r="V225" i="1"/>
  <c r="W228" i="1"/>
  <c r="W232" i="1" s="1"/>
  <c r="V272" i="1"/>
  <c r="W300" i="1"/>
  <c r="W301" i="1" s="1"/>
  <c r="V301" i="1"/>
  <c r="W304" i="1"/>
  <c r="W305" i="1" s="1"/>
  <c r="V305" i="1"/>
  <c r="W419" i="1"/>
  <c r="W425" i="1" s="1"/>
  <c r="V442" i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W88" i="1"/>
  <c r="W96" i="1" s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W166" i="1"/>
  <c r="W184" i="1"/>
  <c r="W186" i="1" s="1"/>
  <c r="V187" i="1"/>
  <c r="J469" i="1"/>
  <c r="V206" i="1"/>
  <c r="V205" i="1"/>
  <c r="V238" i="1"/>
  <c r="K469" i="1"/>
  <c r="V256" i="1"/>
  <c r="W248" i="1"/>
  <c r="W255" i="1" s="1"/>
  <c r="V260" i="1"/>
  <c r="V275" i="1"/>
  <c r="W274" i="1"/>
  <c r="W275" i="1" s="1"/>
  <c r="V276" i="1"/>
  <c r="V279" i="1"/>
  <c r="W278" i="1"/>
  <c r="W279" i="1" s="1"/>
  <c r="V280" i="1"/>
  <c r="M469" i="1"/>
  <c r="V292" i="1"/>
  <c r="W284" i="1"/>
  <c r="W292" i="1" s="1"/>
  <c r="V293" i="1"/>
  <c r="V298" i="1"/>
  <c r="W295" i="1"/>
  <c r="W297" i="1" s="1"/>
  <c r="F9" i="1"/>
  <c r="J9" i="1"/>
  <c r="V55" i="1"/>
  <c r="V75" i="1"/>
  <c r="V132" i="1"/>
  <c r="V143" i="1"/>
  <c r="V217" i="1"/>
  <c r="V226" i="1"/>
  <c r="W219" i="1"/>
  <c r="W225" i="1" s="1"/>
  <c r="V233" i="1"/>
  <c r="V239" i="1"/>
  <c r="V244" i="1"/>
  <c r="W241" i="1"/>
  <c r="W244" i="1" s="1"/>
  <c r="V255" i="1"/>
  <c r="V261" i="1"/>
  <c r="L469" i="1"/>
  <c r="V265" i="1"/>
  <c r="W264" i="1"/>
  <c r="W265" i="1" s="1"/>
  <c r="V266" i="1"/>
  <c r="V271" i="1"/>
  <c r="W268" i="1"/>
  <c r="W271" i="1" s="1"/>
  <c r="W310" i="1"/>
  <c r="W313" i="1" s="1"/>
  <c r="N469" i="1"/>
  <c r="V314" i="1"/>
  <c r="W322" i="1"/>
  <c r="W325" i="1" s="1"/>
  <c r="V326" i="1"/>
  <c r="V313" i="1"/>
  <c r="V319" i="1"/>
  <c r="W316" i="1"/>
  <c r="W318" i="1" s="1"/>
  <c r="V325" i="1"/>
  <c r="V329" i="1"/>
  <c r="W328" i="1"/>
  <c r="W329" i="1" s="1"/>
  <c r="V330" i="1"/>
  <c r="O469" i="1"/>
  <c r="V337" i="1"/>
  <c r="W334" i="1"/>
  <c r="W336" i="1" s="1"/>
  <c r="V352" i="1"/>
  <c r="V370" i="1"/>
  <c r="V369" i="1"/>
  <c r="V373" i="1"/>
  <c r="W372" i="1"/>
  <c r="W373" i="1" s="1"/>
  <c r="V374" i="1"/>
  <c r="V380" i="1"/>
  <c r="W377" i="1"/>
  <c r="W379" i="1" s="1"/>
  <c r="V389" i="1"/>
  <c r="V430" i="1"/>
  <c r="V443" i="1"/>
  <c r="V448" i="1"/>
  <c r="W445" i="1"/>
  <c r="W447" i="1" s="1"/>
  <c r="V452" i="1"/>
  <c r="P469" i="1"/>
  <c r="V353" i="1"/>
  <c r="V360" i="1"/>
  <c r="W355" i="1"/>
  <c r="W359" i="1" s="1"/>
  <c r="V359" i="1"/>
  <c r="V390" i="1"/>
  <c r="V393" i="1"/>
  <c r="W392" i="1"/>
  <c r="W393" i="1" s="1"/>
  <c r="V394" i="1"/>
  <c r="V397" i="1"/>
  <c r="W396" i="1"/>
  <c r="W397" i="1" s="1"/>
  <c r="V398" i="1"/>
  <c r="Q469" i="1"/>
  <c r="V411" i="1"/>
  <c r="W402" i="1"/>
  <c r="W411" i="1" s="1"/>
  <c r="V412" i="1"/>
  <c r="V417" i="1"/>
  <c r="W414" i="1"/>
  <c r="W416" i="1" s="1"/>
  <c r="V431" i="1"/>
  <c r="V438" i="1"/>
  <c r="W435" i="1"/>
  <c r="W437" i="1" s="1"/>
  <c r="V453" i="1"/>
  <c r="S469" i="1"/>
  <c r="V457" i="1"/>
  <c r="W456" i="1"/>
  <c r="W457" i="1" s="1"/>
  <c r="V458" i="1"/>
  <c r="R469" i="1"/>
  <c r="V463" i="1" l="1"/>
  <c r="W181" i="1"/>
  <c r="W464" i="1" s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<sst xmlns="http://schemas.openxmlformats.org/spreadsheetml/2006/main" count="1679" uniqueCount="644">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</sst>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topLeftCell="A437" zoomScaleNormal="100" zoomScaleSheetLayoutView="100" workbookViewId="0">
      <selection activeCell="X460" sqref="X46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600</v>
      </c>
      <c r="V46" s="305">
        <f>IFERROR(IF(U46="",0,CEILING((U46/$H46),1)*$H46),"")</f>
        <v>604.80000000000007</v>
      </c>
      <c r="W46" s="37">
        <f>IFERROR(IF(V46=0,"",ROUNDUP(V46/H46,0)*0.02175),"")</f>
        <v>1.218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55.55555555555555</v>
      </c>
      <c r="V48" s="306">
        <f>IFERROR(V46/H46,"0")+IFERROR(V47/H47,"0")</f>
        <v>56</v>
      </c>
      <c r="W48" s="306">
        <f>IFERROR(IF(W46="",0,W46),"0")+IFERROR(IF(W47="",0,W47),"0")</f>
        <v>1.218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600</v>
      </c>
      <c r="V49" s="306">
        <f>IFERROR(SUM(V46:V47),"0")</f>
        <v>604.80000000000007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1200</v>
      </c>
      <c r="V52" s="305">
        <f>IFERROR(IF(U52="",0,CEILING((U52/$H52),1)*$H52),"")</f>
        <v>1209.6000000000001</v>
      </c>
      <c r="W52" s="37">
        <f>IFERROR(IF(V52=0,"",ROUNDUP(V52/H52,0)*0.02175),"")</f>
        <v>2.4359999999999999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540</v>
      </c>
      <c r="V53" s="305">
        <f>IFERROR(IF(U53="",0,CEILING((U53/$H53),1)*$H53),"")</f>
        <v>540</v>
      </c>
      <c r="W53" s="37">
        <f>IFERROR(IF(V53=0,"",ROUNDUP(V53/H53,0)*0.00937),"")</f>
        <v>1.1244000000000001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231.11111111111109</v>
      </c>
      <c r="V55" s="306">
        <f>IFERROR(V52/H52,"0")+IFERROR(V53/H53,"0")+IFERROR(V54/H54,"0")</f>
        <v>232</v>
      </c>
      <c r="W55" s="306">
        <f>IFERROR(IF(W52="",0,W52),"0")+IFERROR(IF(W53="",0,W53),"0")+IFERROR(IF(W54="",0,W54),"0")</f>
        <v>3.5604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1740</v>
      </c>
      <c r="V56" s="306">
        <f>IFERROR(SUM(V52:V54),"0")</f>
        <v>1749.6000000000001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80</v>
      </c>
      <c r="V66" s="305">
        <f t="shared" si="2"/>
        <v>80</v>
      </c>
      <c r="W66" s="37">
        <f t="shared" si="3"/>
        <v>0.18740000000000001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225</v>
      </c>
      <c r="V70" s="305">
        <f t="shared" si="2"/>
        <v>225</v>
      </c>
      <c r="W70" s="37">
        <f t="shared" si="3"/>
        <v>0.46849999999999997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70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70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0.65589999999999993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305</v>
      </c>
      <c r="V76" s="306">
        <f>IFERROR(SUM(V59:V74),"0")</f>
        <v>305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468</v>
      </c>
      <c r="V83" s="305">
        <f t="shared" si="4"/>
        <v>468</v>
      </c>
      <c r="W83" s="37">
        <f>IFERROR(IF(V83=0,"",ROUNDUP(V83/H83,0)*0.00753),"")</f>
        <v>1.1746799999999999</v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156</v>
      </c>
      <c r="V84" s="306">
        <f>IFERROR(V78/H78,"0")+IFERROR(V79/H79,"0")+IFERROR(V80/H80,"0")+IFERROR(V81/H81,"0")+IFERROR(V82/H82,"0")+IFERROR(V83/H83,"0")</f>
        <v>156</v>
      </c>
      <c r="W84" s="306">
        <f>IFERROR(IF(W78="",0,W78),"0")+IFERROR(IF(W79="",0,W79),"0")+IFERROR(IF(W80="",0,W80),"0")+IFERROR(IF(W81="",0,W81),"0")+IFERROR(IF(W82="",0,W82),"0")+IFERROR(IF(W83="",0,W83),"0")</f>
        <v>1.1746799999999999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468</v>
      </c>
      <c r="V85" s="306">
        <f>IFERROR(SUM(V78:V83),"0")</f>
        <v>468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100</v>
      </c>
      <c r="V87" s="305">
        <f t="shared" ref="V87:V95" si="5">IFERROR(IF(U87="",0,CEILING((U87/$H87),1)*$H87),"")</f>
        <v>108</v>
      </c>
      <c r="W87" s="37">
        <f>IFERROR(IF(V87=0,"",ROUNDUP(V87/H87,0)*0.02175),"")</f>
        <v>0.26100000000000001</v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42</v>
      </c>
      <c r="V88" s="305">
        <f t="shared" si="5"/>
        <v>42</v>
      </c>
      <c r="W88" s="37">
        <f>IFERROR(IF(V88=0,"",ROUNDUP(V88/H88,0)*0.00937),"")</f>
        <v>9.3700000000000006E-2</v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350</v>
      </c>
      <c r="V91" s="305">
        <f t="shared" si="5"/>
        <v>351</v>
      </c>
      <c r="W91" s="37">
        <f>IFERROR(IF(V91=0,"",ROUNDUP(V91/H91,0)*0.02175),"")</f>
        <v>0.84824999999999995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60</v>
      </c>
      <c r="V96" s="306">
        <f>IFERROR(V87/H87,"0")+IFERROR(V88/H88,"0")+IFERROR(V89/H89,"0")+IFERROR(V90/H90,"0")+IFERROR(V91/H91,"0")+IFERROR(V92/H92,"0")+IFERROR(V93/H93,"0")+IFERROR(V94/H94,"0")+IFERROR(V95/H95,"0")</f>
        <v>61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1.20295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492</v>
      </c>
      <c r="V97" s="306">
        <f>IFERROR(SUM(V87:V95),"0")</f>
        <v>501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200</v>
      </c>
      <c r="V100" s="305">
        <f t="shared" si="6"/>
        <v>201.60000000000002</v>
      </c>
      <c r="W100" s="37">
        <f>IFERROR(IF(V100=0,"",ROUNDUP(V100/H100,0)*0.02175),"")</f>
        <v>0.52200000000000002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300</v>
      </c>
      <c r="V101" s="305">
        <f t="shared" si="6"/>
        <v>307.8</v>
      </c>
      <c r="W101" s="37">
        <f>IFERROR(IF(V101=0,"",ROUNDUP(V101/H101,0)*0.02175),"")</f>
        <v>0.8264999999999999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27</v>
      </c>
      <c r="V103" s="305">
        <f t="shared" si="6"/>
        <v>27</v>
      </c>
      <c r="W103" s="37">
        <f>IFERROR(IF(V103=0,"",ROUNDUP(V103/H103,0)*0.00753),"")</f>
        <v>7.5300000000000006E-2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70.846560846560848</v>
      </c>
      <c r="V107" s="306">
        <f>IFERROR(V99/H99,"0")+IFERROR(V100/H100,"0")+IFERROR(V101/H101,"0")+IFERROR(V102/H102,"0")+IFERROR(V103/H103,"0")+IFERROR(V104/H104,"0")+IFERROR(V105/H105,"0")+IFERROR(V106/H106,"0")</f>
        <v>72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1.4238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527</v>
      </c>
      <c r="V108" s="306">
        <f>IFERROR(SUM(V99:V106),"0")</f>
        <v>536.40000000000009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27</v>
      </c>
      <c r="V121" s="305">
        <f>IFERROR(IF(U121="",0,CEILING((U121/$H121),1)*$H121),"")</f>
        <v>27</v>
      </c>
      <c r="W121" s="37">
        <f>IFERROR(IF(V121=0,"",ROUNDUP(V121/H121,0)*0.00753),"")</f>
        <v>7.5300000000000006E-2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10</v>
      </c>
      <c r="V123" s="306">
        <f>IFERROR(V119/H119,"0")+IFERROR(V120/H120,"0")+IFERROR(V121/H121,"0")+IFERROR(V122/H122,"0")</f>
        <v>10</v>
      </c>
      <c r="W123" s="306">
        <f>IFERROR(IF(W119="",0,W119),"0")+IFERROR(IF(W120="",0,W120),"0")+IFERROR(IF(W121="",0,W121),"0")+IFERROR(IF(W122="",0,W122),"0")</f>
        <v>7.5300000000000006E-2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27</v>
      </c>
      <c r="V124" s="306">
        <f>IFERROR(SUM(V119:V122),"0")</f>
        <v>27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150</v>
      </c>
      <c r="V157" s="305">
        <f>IFERROR(IF(U157="",0,CEILING((U157/$H157),1)*$H157),"")</f>
        <v>151.20000000000002</v>
      </c>
      <c r="W157" s="37">
        <f>IFERROR(IF(V157=0,"",ROUNDUP(V157/H157,0)*0.00937),"")</f>
        <v>0.26235999999999998</v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150</v>
      </c>
      <c r="V158" s="305">
        <f>IFERROR(IF(U158="",0,CEILING((U158/$H158),1)*$H158),"")</f>
        <v>151.20000000000002</v>
      </c>
      <c r="W158" s="37">
        <f>IFERROR(IF(V158=0,"",ROUNDUP(V158/H158,0)*0.00937),"")</f>
        <v>0.26235999999999998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150</v>
      </c>
      <c r="V159" s="305">
        <f>IFERROR(IF(U159="",0,CEILING((U159/$H159),1)*$H159),"")</f>
        <v>151.20000000000002</v>
      </c>
      <c r="W159" s="37">
        <f>IFERROR(IF(V159=0,"",ROUNDUP(V159/H159,0)*0.00937),"")</f>
        <v>0.26235999999999998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150</v>
      </c>
      <c r="V160" s="305">
        <f>IFERROR(IF(U160="",0,CEILING((U160/$H160),1)*$H160),"")</f>
        <v>151.20000000000002</v>
      </c>
      <c r="W160" s="37">
        <f>IFERROR(IF(V160=0,"",ROUNDUP(V160/H160,0)*0.00937),"")</f>
        <v>0.26235999999999998</v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111.1111111111111</v>
      </c>
      <c r="V161" s="306">
        <f>IFERROR(V157/H157,"0")+IFERROR(V158/H158,"0")+IFERROR(V159/H159,"0")+IFERROR(V160/H160,"0")</f>
        <v>112</v>
      </c>
      <c r="W161" s="306">
        <f>IFERROR(IF(W157="",0,W157),"0")+IFERROR(IF(W158="",0,W158),"0")+IFERROR(IF(W159="",0,W159),"0")+IFERROR(IF(W160="",0,W160),"0")</f>
        <v>1.0494399999999999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600</v>
      </c>
      <c r="V162" s="306">
        <f>IFERROR(SUM(V157:V160),"0")</f>
        <v>604.80000000000007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24</v>
      </c>
      <c r="V185" s="305">
        <f>IFERROR(IF(U185="",0,CEILING((U185/$H185),1)*$H185),"")</f>
        <v>24</v>
      </c>
      <c r="W185" s="37">
        <f>IFERROR(IF(V185=0,"",ROUNDUP(V185/H185,0)*0.00753),"")</f>
        <v>7.5300000000000006E-2</v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10</v>
      </c>
      <c r="V186" s="306">
        <f>IFERROR(V184/H184,"0")+IFERROR(V185/H185,"0")</f>
        <v>10</v>
      </c>
      <c r="W186" s="306">
        <f>IFERROR(IF(W184="",0,W184),"0")+IFERROR(IF(W185="",0,W185),"0")</f>
        <v>7.5300000000000006E-2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24</v>
      </c>
      <c r="V187" s="306">
        <f>IFERROR(SUM(V184:V185),"0")</f>
        <v>24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200</v>
      </c>
      <c r="V195" s="305">
        <f t="shared" si="10"/>
        <v>205.20000000000002</v>
      </c>
      <c r="W195" s="37">
        <f>IFERROR(IF(V195=0,"",ROUNDUP(V195/H195,0)*0.02175),"")</f>
        <v>0.41324999999999995</v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350</v>
      </c>
      <c r="V196" s="305">
        <f t="shared" si="10"/>
        <v>356.40000000000003</v>
      </c>
      <c r="W196" s="37">
        <f>IFERROR(IF(V196=0,"",ROUNDUP(V196/H196,0)*0.02175),"")</f>
        <v>0.71775</v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1200</v>
      </c>
      <c r="V198" s="305">
        <f t="shared" si="10"/>
        <v>1200</v>
      </c>
      <c r="W198" s="37">
        <f t="shared" ref="W198:W204" si="11">IFERROR(IF(V198=0,"",ROUNDUP(V198/H198,0)*0.00937),"")</f>
        <v>2.2488000000000001</v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100</v>
      </c>
      <c r="V200" s="305">
        <f t="shared" si="10"/>
        <v>100</v>
      </c>
      <c r="W200" s="37">
        <f t="shared" si="11"/>
        <v>0.18740000000000001</v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310.92592592592592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312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3.5672000000000006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1850</v>
      </c>
      <c r="V206" s="306">
        <f>IFERROR(SUM(V190:V204),"0")</f>
        <v>1861.6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500</v>
      </c>
      <c r="V212" s="305">
        <f>IFERROR(IF(U212="",0,CEILING((U212/$H212),1)*$H212),"")</f>
        <v>504</v>
      </c>
      <c r="W212" s="37">
        <f>IFERROR(IF(V212=0,"",ROUNDUP(V212/H212,0)*0.00753),"")</f>
        <v>0.90360000000000007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119.04761904761904</v>
      </c>
      <c r="V216" s="306">
        <f>IFERROR(V212/H212,"0")+IFERROR(V213/H213,"0")+IFERROR(V214/H214,"0")+IFERROR(V215/H215,"0")</f>
        <v>120</v>
      </c>
      <c r="W216" s="306">
        <f>IFERROR(IF(W212="",0,W212),"0")+IFERROR(IF(W213="",0,W213),"0")+IFERROR(IF(W214="",0,W214),"0")+IFERROR(IF(W215="",0,W215),"0")</f>
        <v>0.90360000000000007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500</v>
      </c>
      <c r="V217" s="306">
        <f>IFERROR(SUM(V212:V215),"0")</f>
        <v>504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252</v>
      </c>
      <c r="V222" s="305">
        <f t="shared" si="12"/>
        <v>252</v>
      </c>
      <c r="W222" s="37">
        <f>IFERROR(IF(V222=0,"",ROUNDUP(V222/H222,0)*0.00937),"")</f>
        <v>0.65590000000000004</v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70</v>
      </c>
      <c r="V225" s="306">
        <f>IFERROR(V219/H219,"0")+IFERROR(V220/H220,"0")+IFERROR(V221/H221,"0")+IFERROR(V222/H222,"0")+IFERROR(V223/H223,"0")+IFERROR(V224/H224,"0")</f>
        <v>70</v>
      </c>
      <c r="W225" s="306">
        <f>IFERROR(IF(W219="",0,W219),"0")+IFERROR(IF(W220="",0,W220),"0")+IFERROR(IF(W221="",0,W221),"0")+IFERROR(IF(W222="",0,W222),"0")+IFERROR(IF(W223="",0,W223),"0")+IFERROR(IF(W224="",0,W224),"0")</f>
        <v>0.65590000000000004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252</v>
      </c>
      <c r="V226" s="306">
        <f>IFERROR(SUM(V219:V224),"0")</f>
        <v>252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200</v>
      </c>
      <c r="V228" s="305">
        <f>IFERROR(IF(U228="",0,CEILING((U228/$H228),1)*$H228),"")</f>
        <v>201.60000000000002</v>
      </c>
      <c r="W228" s="37">
        <f>IFERROR(IF(V228=0,"",ROUNDUP(V228/H228,0)*0.02175),"")</f>
        <v>0.52200000000000002</v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800</v>
      </c>
      <c r="V229" s="305">
        <f>IFERROR(IF(U229="",0,CEILING((U229/$H229),1)*$H229),"")</f>
        <v>803.4</v>
      </c>
      <c r="W229" s="37">
        <f>IFERROR(IF(V229=0,"",ROUNDUP(V229/H229,0)*0.02175),"")</f>
        <v>2.2402499999999996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200</v>
      </c>
      <c r="V230" s="305">
        <f>IFERROR(IF(U230="",0,CEILING((U230/$H230),1)*$H230),"")</f>
        <v>201.60000000000002</v>
      </c>
      <c r="W230" s="37">
        <f>IFERROR(IF(V230=0,"",ROUNDUP(V230/H230,0)*0.02175),"")</f>
        <v>0.52200000000000002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150.18315018315019</v>
      </c>
      <c r="V232" s="306">
        <f>IFERROR(V228/H228,"0")+IFERROR(V229/H229,"0")+IFERROR(V230/H230,"0")+IFERROR(V231/H231,"0")</f>
        <v>151</v>
      </c>
      <c r="W232" s="306">
        <f>IFERROR(IF(W228="",0,W228),"0")+IFERROR(IF(W229="",0,W229),"0")+IFERROR(IF(W230="",0,W230),"0")+IFERROR(IF(W231="",0,W231),"0")</f>
        <v>3.2842500000000001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1200</v>
      </c>
      <c r="V233" s="306">
        <f>IFERROR(SUM(V228:V231),"0")</f>
        <v>1206.5999999999999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50</v>
      </c>
      <c r="V237" s="305">
        <f>IFERROR(IF(U237="",0,CEILING((U237/$H237),1)*$H237),"")</f>
        <v>51</v>
      </c>
      <c r="W237" s="37">
        <f>IFERROR(IF(V237=0,"",ROUNDUP(V237/H237,0)*0.00753),"")</f>
        <v>0.15060000000000001</v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19.607843137254903</v>
      </c>
      <c r="V238" s="306">
        <f>IFERROR(V235/H235,"0")+IFERROR(V236/H236,"0")+IFERROR(V237/H237,"0")</f>
        <v>20</v>
      </c>
      <c r="W238" s="306">
        <f>IFERROR(IF(W235="",0,W235),"0")+IFERROR(IF(W236="",0,W236),"0")+IFERROR(IF(W237="",0,W237),"0")</f>
        <v>0.15060000000000001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50</v>
      </c>
      <c r="V239" s="306">
        <f>IFERROR(SUM(V235:V237),"0")</f>
        <v>51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300</v>
      </c>
      <c r="V248" s="305">
        <f t="shared" ref="V248:V254" si="13">IFERROR(IF(U248="",0,CEILING((U248/$H248),1)*$H248),"")</f>
        <v>302.40000000000003</v>
      </c>
      <c r="W248" s="37">
        <f>IFERROR(IF(V248=0,"",ROUNDUP(V248/H248,0)*0.02175),"")</f>
        <v>0.60899999999999999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100</v>
      </c>
      <c r="V254" s="305">
        <f t="shared" si="13"/>
        <v>100</v>
      </c>
      <c r="W254" s="37">
        <f>IFERROR(IF(V254=0,"",ROUNDUP(V254/H254,0)*0.00937),"")</f>
        <v>0.18740000000000001</v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47.777777777777771</v>
      </c>
      <c r="V255" s="306">
        <f>IFERROR(V248/H248,"0")+IFERROR(V249/H249,"0")+IFERROR(V250/H250,"0")+IFERROR(V251/H251,"0")+IFERROR(V252/H252,"0")+IFERROR(V253/H253,"0")+IFERROR(V254/H254,"0")</f>
        <v>48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0.7964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400</v>
      </c>
      <c r="V256" s="306">
        <f>IFERROR(SUM(V248:V254),"0")</f>
        <v>402.40000000000003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600</v>
      </c>
      <c r="V268" s="305">
        <f>IFERROR(IF(U268="",0,CEILING((U268/$H268),1)*$H268),"")</f>
        <v>607.5</v>
      </c>
      <c r="W268" s="37">
        <f>IFERROR(IF(V268=0,"",ROUNDUP(V268/H268,0)*0.02175),"")</f>
        <v>1.6312499999999999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252</v>
      </c>
      <c r="V269" s="305">
        <f>IFERROR(IF(U269="",0,CEILING((U269/$H269),1)*$H269),"")</f>
        <v>252</v>
      </c>
      <c r="W269" s="37">
        <f>IFERROR(IF(V269=0,"",ROUNDUP(V269/H269,0)*0.00753),"")</f>
        <v>0.753</v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126</v>
      </c>
      <c r="V270" s="305">
        <f>IFERROR(IF(U270="",0,CEILING((U270/$H270),1)*$H270),"")</f>
        <v>126</v>
      </c>
      <c r="W270" s="37">
        <f>IFERROR(IF(V270=0,"",ROUNDUP(V270/H270,0)*0.00753),"")</f>
        <v>0.3765</v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224.07407407407408</v>
      </c>
      <c r="V271" s="306">
        <f>IFERROR(V268/H268,"0")+IFERROR(V269/H269,"0")+IFERROR(V270/H270,"0")</f>
        <v>225</v>
      </c>
      <c r="W271" s="306">
        <f>IFERROR(IF(W268="",0,W268),"0")+IFERROR(IF(W269="",0,W269),"0")+IFERROR(IF(W270="",0,W270),"0")</f>
        <v>2.7607499999999998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978</v>
      </c>
      <c r="V272" s="306">
        <f>IFERROR(SUM(V268:V270),"0")</f>
        <v>985.5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75</v>
      </c>
      <c r="V290" s="305">
        <f t="shared" si="14"/>
        <v>75</v>
      </c>
      <c r="W290" s="37">
        <f>IFERROR(IF(V290=0,"",ROUNDUP(V290/H290,0)*0.00937),"")</f>
        <v>0.14055000000000001</v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50</v>
      </c>
      <c r="V291" s="305">
        <f t="shared" si="14"/>
        <v>50</v>
      </c>
      <c r="W291" s="37">
        <f>IFERROR(IF(V291=0,"",ROUNDUP(V291/H291,0)*0.00937),"")</f>
        <v>9.3700000000000006E-2</v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25</v>
      </c>
      <c r="V292" s="306">
        <f>IFERROR(V284/H284,"0")+IFERROR(V285/H285,"0")+IFERROR(V286/H286,"0")+IFERROR(V287/H287,"0")+IFERROR(V288/H288,"0")+IFERROR(V289/H289,"0")+IFERROR(V290/H290,"0")+IFERROR(V291/H291,"0")</f>
        <v>25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0.23425000000000001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125</v>
      </c>
      <c r="V293" s="306">
        <f>IFERROR(SUM(V284:V291),"0")</f>
        <v>125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2050</v>
      </c>
      <c r="V295" s="305">
        <f>IFERROR(IF(U295="",0,CEILING((U295/$H295),1)*$H295),"")</f>
        <v>2055</v>
      </c>
      <c r="W295" s="37">
        <f>IFERROR(IF(V295=0,"",ROUNDUP(V295/H295,0)*0.02175),"")</f>
        <v>2.9797499999999997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80</v>
      </c>
      <c r="V296" s="305">
        <f>IFERROR(IF(U296="",0,CEILING((U296/$H296),1)*$H296),"")</f>
        <v>80</v>
      </c>
      <c r="W296" s="37">
        <f>IFERROR(IF(V296=0,"",ROUNDUP(V296/H296,0)*0.00937),"")</f>
        <v>0.18740000000000001</v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156.66666666666666</v>
      </c>
      <c r="V297" s="306">
        <f>IFERROR(V295/H295,"0")+IFERROR(V296/H296,"0")</f>
        <v>157</v>
      </c>
      <c r="W297" s="306">
        <f>IFERROR(IF(W295="",0,W295),"0")+IFERROR(IF(W296="",0,W296),"0")</f>
        <v>3.1671499999999995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2130</v>
      </c>
      <c r="V298" s="306">
        <f>IFERROR(SUM(V295:V296),"0")</f>
        <v>2135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195</v>
      </c>
      <c r="V300" s="305">
        <f>IFERROR(IF(U300="",0,CEILING((U300/$H300),1)*$H300),"")</f>
        <v>195</v>
      </c>
      <c r="W300" s="37">
        <f>IFERROR(IF(V300=0,"",ROUNDUP(V300/H300,0)*0.02175),"")</f>
        <v>0.54374999999999996</v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25</v>
      </c>
      <c r="V301" s="306">
        <f>IFERROR(V300/H300,"0")</f>
        <v>25</v>
      </c>
      <c r="W301" s="306">
        <f>IFERROR(IF(W300="",0,W300),"0")</f>
        <v>0.54374999999999996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195</v>
      </c>
      <c r="V302" s="306">
        <f>IFERROR(SUM(V300:V300),"0")</f>
        <v>195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0</v>
      </c>
      <c r="V321" s="305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0</v>
      </c>
      <c r="V326" s="306">
        <f>IFERROR(SUM(V321:V324),"0")</f>
        <v>0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500</v>
      </c>
      <c r="V339" s="305">
        <f t="shared" ref="V339:V351" si="15">IFERROR(IF(U339="",0,CEILING((U339/$H339),1)*$H339),"")</f>
        <v>504</v>
      </c>
      <c r="W339" s="37">
        <f>IFERROR(IF(V339=0,"",ROUNDUP(V339/H339,0)*0.00753),"")</f>
        <v>0.90360000000000007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119.04761904761904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120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0.90360000000000007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500</v>
      </c>
      <c r="V353" s="306">
        <f>IFERROR(SUM(V339:V351),"0")</f>
        <v>504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400</v>
      </c>
      <c r="V382" s="305">
        <f t="shared" ref="V382:V388" si="17">IFERROR(IF(U382="",0,CEILING((U382/$H382),1)*$H382),"")</f>
        <v>403.20000000000005</v>
      </c>
      <c r="W382" s="37">
        <f>IFERROR(IF(V382=0,"",ROUNDUP(V382/H382,0)*0.00753),"")</f>
        <v>0.72287999999999997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50</v>
      </c>
      <c r="V383" s="305">
        <f t="shared" si="17"/>
        <v>52</v>
      </c>
      <c r="W383" s="37">
        <f>IFERROR(IF(V383=0,"",ROUNDUP(V383/H383,0)*0.00937),"")</f>
        <v>0.12181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107.73809523809524</v>
      </c>
      <c r="V389" s="306">
        <f>IFERROR(V382/H382,"0")+IFERROR(V383/H383,"0")+IFERROR(V384/H384,"0")+IFERROR(V385/H385,"0")+IFERROR(V386/H386,"0")+IFERROR(V387/H387,"0")+IFERROR(V388/H388,"0")</f>
        <v>109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0.84468999999999994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450</v>
      </c>
      <c r="V390" s="306">
        <f>IFERROR(SUM(V382:V388),"0")</f>
        <v>455.20000000000005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2000</v>
      </c>
      <c r="V403" s="305">
        <f t="shared" si="18"/>
        <v>2001.1200000000001</v>
      </c>
      <c r="W403" s="37">
        <f>IFERROR(IF(V403=0,"",ROUNDUP(V403/H403,0)*0.01196),"")</f>
        <v>4.5328400000000002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400</v>
      </c>
      <c r="V405" s="305">
        <f t="shared" si="18"/>
        <v>401.28000000000003</v>
      </c>
      <c r="W405" s="37">
        <f>IFERROR(IF(V405=0,"",ROUNDUP(V405/H405,0)*0.01196),"")</f>
        <v>0.90895999999999999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454.5454545454545</v>
      </c>
      <c r="V411" s="306">
        <f>IFERROR(V402/H402,"0")+IFERROR(V403/H403,"0")+IFERROR(V404/H404,"0")+IFERROR(V405/H405,"0")+IFERROR(V406/H406,"0")+IFERROR(V407/H407,"0")+IFERROR(V408/H408,"0")+IFERROR(V409/H409,"0")+IFERROR(V410/H410,"0")</f>
        <v>455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5.4418000000000006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2400</v>
      </c>
      <c r="V412" s="306">
        <f>IFERROR(SUM(V402:V410),"0")</f>
        <v>2402.4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500</v>
      </c>
      <c r="V421" s="305">
        <f t="shared" si="19"/>
        <v>501.6</v>
      </c>
      <c r="W421" s="37">
        <f>IFERROR(IF(V421=0,"",ROUNDUP(V421/H421,0)*0.01196),"")</f>
        <v>1.1362000000000001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94.696969696969688</v>
      </c>
      <c r="V425" s="306">
        <f>IFERROR(V419/H419,"0")+IFERROR(V420/H420,"0")+IFERROR(V421/H421,"0")+IFERROR(V422/H422,"0")+IFERROR(V423/H423,"0")+IFERROR(V424/H424,"0")</f>
        <v>95</v>
      </c>
      <c r="W425" s="306">
        <f>IFERROR(IF(W419="",0,W419),"0")+IFERROR(IF(W420="",0,W420),"0")+IFERROR(IF(W421="",0,W421),"0")+IFERROR(IF(W422="",0,W422),"0")+IFERROR(IF(W423="",0,W423),"0")+IFERROR(IF(W424="",0,W424),"0")</f>
        <v>1.1362000000000001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500</v>
      </c>
      <c r="V426" s="306">
        <f>IFERROR(SUM(V419:V424),"0")</f>
        <v>501.6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800</v>
      </c>
      <c r="V446" s="305">
        <f>IFERROR(IF(U446="",0,CEILING((U446/$H446),1)*$H446),"")</f>
        <v>801.54</v>
      </c>
      <c r="W446" s="37">
        <f>IFERROR(IF(V446=0,"",ROUNDUP(V446/H446,0)*0.00753),"")</f>
        <v>1.37799</v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182.64840182648402</v>
      </c>
      <c r="V447" s="306">
        <f>IFERROR(V445/H445,"0")+IFERROR(V446/H446,"0")</f>
        <v>183</v>
      </c>
      <c r="W447" s="306">
        <f>IFERROR(IF(W445="",0,W445),"0")+IFERROR(IF(W446="",0,W446),"0")</f>
        <v>1.37799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800</v>
      </c>
      <c r="V448" s="306">
        <f>IFERROR(SUM(V445:V446),"0")</f>
        <v>801.54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780</v>
      </c>
      <c r="V456" s="305">
        <f>IFERROR(IF(U456="",0,CEILING((U456/$H456),1)*$H456),"")</f>
        <v>780</v>
      </c>
      <c r="W456" s="37">
        <f>IFERROR(IF(V456=0,"",ROUNDUP(V456/H456,0)*0.02175),"")</f>
        <v>2.1749999999999998</v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100</v>
      </c>
      <c r="V457" s="306">
        <f>IFERROR(V456/H456,"0")</f>
        <v>100</v>
      </c>
      <c r="W457" s="306">
        <f>IFERROR(IF(W456="",0,W456),"0")</f>
        <v>2.1749999999999998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780</v>
      </c>
      <c r="V458" s="306">
        <f>IFERROR(SUM(V456:V456),"0")</f>
        <v>780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17893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17983.440000000002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18912.881343447938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19008.442000000003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33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33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19737.881343447938</v>
      </c>
      <c r="V462" s="306">
        <f>GrossWeightTotalR+PalletQtyTotalR*25</f>
        <v>19833.442000000003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2981.5839357914297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2994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38.378900000000002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604.80000000000007</v>
      </c>
      <c r="D469" s="47">
        <f>IFERROR(V52*1,"0")+IFERROR(V53*1,"0")+IFERROR(V54*1,"0")</f>
        <v>1749.6000000000001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1810.3999999999999</v>
      </c>
      <c r="F469" s="47">
        <f>IFERROR(V119*1,"0")+IFERROR(V120*1,"0")+IFERROR(V121*1,"0")+IFERROR(V122*1,"0")</f>
        <v>27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628.80000000000007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3875.2</v>
      </c>
      <c r="K469" s="47">
        <f>IFERROR(V248*1,"0")+IFERROR(V249*1,"0")+IFERROR(V250*1,"0")+IFERROR(V251*1,"0")+IFERROR(V252*1,"0")+IFERROR(V253*1,"0")+IFERROR(V254*1,"0")+IFERROR(V258*1,"0")+IFERROR(V259*1,"0")</f>
        <v>402.40000000000003</v>
      </c>
      <c r="L469" s="47">
        <f>IFERROR(V264*1,"0")+IFERROR(V268*1,"0")+IFERROR(V269*1,"0")+IFERROR(V270*1,"0")+IFERROR(V274*1,"0")+IFERROR(V278*1,"0")</f>
        <v>985.5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2455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504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455.20000000000005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2904</v>
      </c>
      <c r="R469" s="47">
        <f>IFERROR(V435*1,"0")+IFERROR(V436*1,"0")+IFERROR(V440*1,"0")+IFERROR(V441*1,"0")+IFERROR(V445*1,"0")+IFERROR(V446*1,"0")+IFERROR(V450*1,"0")+IFERROR(V451*1,"0")</f>
        <v>801.54</v>
      </c>
      <c r="S469" s="47">
        <f>IFERROR(V456*1,"0")</f>
        <v>780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46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2023-09-19T10:53:11Z</dcterms:modified>
</cp:coreProperties>
</file>