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61" i="2" s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V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R468" i="2" s="1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Q468" i="2" s="1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W376" i="2"/>
  <c r="W378" i="2" s="1"/>
  <c r="V376" i="2"/>
  <c r="P468" i="2" s="1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O468" i="2" s="1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V318" i="2"/>
  <c r="U318" i="2"/>
  <c r="V317" i="2"/>
  <c r="U317" i="2"/>
  <c r="W316" i="2"/>
  <c r="V316" i="2"/>
  <c r="M316" i="2"/>
  <c r="W315" i="2"/>
  <c r="W317" i="2" s="1"/>
  <c r="V315" i="2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N468" i="2" s="1"/>
  <c r="M308" i="2"/>
  <c r="V305" i="2"/>
  <c r="U305" i="2"/>
  <c r="U304" i="2"/>
  <c r="V303" i="2"/>
  <c r="V304" i="2" s="1"/>
  <c r="M303" i="2"/>
  <c r="V301" i="2"/>
  <c r="U301" i="2"/>
  <c r="V300" i="2"/>
  <c r="U300" i="2"/>
  <c r="W299" i="2"/>
  <c r="W300" i="2" s="1"/>
  <c r="V299" i="2"/>
  <c r="M299" i="2"/>
  <c r="U297" i="2"/>
  <c r="V296" i="2"/>
  <c r="U296" i="2"/>
  <c r="W295" i="2"/>
  <c r="V295" i="2"/>
  <c r="M295" i="2"/>
  <c r="W294" i="2"/>
  <c r="W296" i="2" s="1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W284" i="2"/>
  <c r="V284" i="2"/>
  <c r="M284" i="2"/>
  <c r="V283" i="2"/>
  <c r="W283" i="2" s="1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W269" i="2"/>
  <c r="V269" i="2"/>
  <c r="M269" i="2"/>
  <c r="W268" i="2"/>
  <c r="V268" i="2"/>
  <c r="M268" i="2"/>
  <c r="V267" i="2"/>
  <c r="V270" i="2" s="1"/>
  <c r="M267" i="2"/>
  <c r="U265" i="2"/>
  <c r="U264" i="2"/>
  <c r="V263" i="2"/>
  <c r="V265" i="2" s="1"/>
  <c r="M263" i="2"/>
  <c r="U260" i="2"/>
  <c r="V259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W227" i="2"/>
  <c r="W231" i="2" s="1"/>
  <c r="V227" i="2"/>
  <c r="V231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W168" i="2"/>
  <c r="V168" i="2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V181" i="2" s="1"/>
  <c r="M163" i="2"/>
  <c r="U161" i="2"/>
  <c r="U160" i="2"/>
  <c r="V159" i="2"/>
  <c r="W159" i="2" s="1"/>
  <c r="M159" i="2"/>
  <c r="V158" i="2"/>
  <c r="W158" i="2" s="1"/>
  <c r="M158" i="2"/>
  <c r="V157" i="2"/>
  <c r="V161" i="2" s="1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V143" i="2" s="1"/>
  <c r="M135" i="2"/>
  <c r="W134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W99" i="2"/>
  <c r="V99" i="2"/>
  <c r="M99" i="2"/>
  <c r="V98" i="2"/>
  <c r="W98" i="2" s="1"/>
  <c r="V97" i="2"/>
  <c r="V107" i="2" s="1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W60" i="2"/>
  <c r="V60" i="2"/>
  <c r="M60" i="2"/>
  <c r="V59" i="2"/>
  <c r="E468" i="2" s="1"/>
  <c r="V56" i="2"/>
  <c r="U56" i="2"/>
  <c r="V55" i="2"/>
  <c r="U55" i="2"/>
  <c r="V54" i="2"/>
  <c r="W54" i="2" s="1"/>
  <c r="W53" i="2"/>
  <c r="V53" i="2"/>
  <c r="M53" i="2"/>
  <c r="V52" i="2"/>
  <c r="D468" i="2" s="1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292" i="2" l="1"/>
  <c r="V291" i="2"/>
  <c r="M468" i="2"/>
  <c r="U462" i="2"/>
  <c r="W218" i="2"/>
  <c r="W224" i="2" s="1"/>
  <c r="V459" i="2"/>
  <c r="U458" i="2"/>
  <c r="F10" i="2"/>
  <c r="W153" i="2"/>
  <c r="W312" i="2"/>
  <c r="W82" i="2"/>
  <c r="W180" i="2"/>
  <c r="W16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<sst xmlns="http://schemas.openxmlformats.org/spreadsheetml/2006/main" count="2662" uniqueCount="628">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</sst>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209" zoomScaleNormal="100" zoomScaleSheetLayoutView="100" workbookViewId="0">
      <selection activeCell="U284" sqref="U2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200</v>
      </c>
      <c r="V61" s="56">
        <f t="shared" si="2"/>
        <v>205.20000000000002</v>
      </c>
      <c r="W61" s="42">
        <f>IFERROR(IF(V61=0,"",ROUNDUP(V61/H61,0)*0.02175),"")</f>
        <v>0.41324999999999995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18.518518518518519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0.41324999999999995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200</v>
      </c>
      <c r="V74" s="44">
        <f>IFERROR(SUM(V59:V72),"0")</f>
        <v>205.20000000000002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14000</v>
      </c>
      <c r="V218" s="56">
        <f t="shared" ref="V218:V223" si="12">IFERROR(IF(U218="",0,CEILING((U218/$H218),1)*$H218),"")</f>
        <v>14004.9</v>
      </c>
      <c r="W218" s="42">
        <f>IFERROR(IF(V218=0,"",ROUNDUP(V218/H218,0)*0.02175),"")</f>
        <v>37.60575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1728.3950617283951</v>
      </c>
      <c r="V224" s="44">
        <f>IFERROR(V218/H218,"0")+IFERROR(V219/H219,"0")+IFERROR(V220/H220,"0")+IFERROR(V221/H221,"0")+IFERROR(V222/H222,"0")+IFERROR(V223/H223,"0")</f>
        <v>1729</v>
      </c>
      <c r="W224" s="44">
        <f>IFERROR(IF(W218="",0,W218),"0")+IFERROR(IF(W219="",0,W219),"0")+IFERROR(IF(W220="",0,W220),"0")+IFERROR(IF(W221="",0,W221),"0")+IFERROR(IF(W222="",0,W222),"0")+IFERROR(IF(W223="",0,W223),"0")</f>
        <v>37.60575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14000</v>
      </c>
      <c r="V225" s="44">
        <f>IFERROR(SUM(V218:V223),"0")</f>
        <v>14004.9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8150</v>
      </c>
      <c r="V283" s="56">
        <f t="shared" ref="V283:V290" si="14">IFERROR(IF(U283="",0,CEILING((U283/$H283),1)*$H283),"")</f>
        <v>8160</v>
      </c>
      <c r="W283" s="42">
        <f>IFERROR(IF(V283=0,"",ROUNDUP(V283/H283,0)*0.02175),"")</f>
        <v>11.831999999999999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1500</v>
      </c>
      <c r="V286" s="56">
        <f t="shared" si="14"/>
        <v>1500</v>
      </c>
      <c r="W286" s="42">
        <f>IFERROR(IF(V286=0,"",ROUNDUP(V286/H286,0)*0.02039),"")</f>
        <v>2.0389999999999997</v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4000</v>
      </c>
      <c r="V287" s="56">
        <f t="shared" si="14"/>
        <v>4005</v>
      </c>
      <c r="W287" s="42">
        <f>IFERROR(IF(V287=0,"",ROUNDUP(V287/H287,0)*0.02175),"")</f>
        <v>5.8072499999999998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910</v>
      </c>
      <c r="V291" s="44">
        <f>IFERROR(V283/H283,"0")+IFERROR(V284/H284,"0")+IFERROR(V285/H285,"0")+IFERROR(V286/H286,"0")+IFERROR(V287/H287,"0")+IFERROR(V288/H288,"0")+IFERROR(V289/H289,"0")+IFERROR(V290/H290,"0")</f>
        <v>911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19.678249999999998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13650</v>
      </c>
      <c r="V292" s="44">
        <f>IFERROR(SUM(V283:V290),"0")</f>
        <v>13665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8150</v>
      </c>
      <c r="V294" s="56">
        <f>IFERROR(IF(U294="",0,CEILING((U294/$H294),1)*$H294),"")</f>
        <v>8160</v>
      </c>
      <c r="W294" s="42">
        <f>IFERROR(IF(V294=0,"",ROUNDUP(V294/H294,0)*0.02175),"")</f>
        <v>11.831999999999999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543.33333333333337</v>
      </c>
      <c r="V296" s="44">
        <f>IFERROR(V294/H294,"0")+IFERROR(V295/H295,"0")</f>
        <v>544</v>
      </c>
      <c r="W296" s="44">
        <f>IFERROR(IF(W294="",0,W294),"0")+IFERROR(IF(W295="",0,W295),"0")</f>
        <v>11.831999999999999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8150</v>
      </c>
      <c r="V297" s="44">
        <f>IFERROR(SUM(V294:V295),"0")</f>
        <v>8160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36000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36035.1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37670.933333333334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37707.402000000002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62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62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39220.933333333334</v>
      </c>
      <c r="V461" s="44">
        <f>GrossWeightTotalR+PalletQtyTotalR*25</f>
        <v>39257.402000000002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3200.2469135802471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3203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69.52924999999999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205.20000000000002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14004.9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21825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2023-09-26T07:33:24Z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