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3 Пушкарный\"/>
    </mc:Choice>
  </mc:AlternateContent>
  <xr:revisionPtr revIDLastSave="0" documentId="13_ncr:1_{082CEDAC-FF52-41A1-9237-619F6CE524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61" i="1" s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W402" i="1"/>
  <c r="V402" i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V388" i="1" s="1"/>
  <c r="M381" i="1"/>
  <c r="U379" i="1"/>
  <c r="U378" i="1"/>
  <c r="W377" i="1"/>
  <c r="V377" i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W365" i="1"/>
  <c r="V365" i="1"/>
  <c r="M365" i="1"/>
  <c r="U363" i="1"/>
  <c r="V362" i="1"/>
  <c r="U362" i="1"/>
  <c r="W361" i="1"/>
  <c r="W362" i="1" s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63" i="1" l="1"/>
  <c r="W264" i="1" s="1"/>
  <c r="V264" i="1"/>
  <c r="W55" i="1"/>
  <c r="V142" i="1"/>
  <c r="V351" i="1"/>
  <c r="W224" i="1"/>
  <c r="W254" i="1"/>
  <c r="U462" i="1"/>
  <c r="V82" i="1"/>
  <c r="W130" i="1"/>
  <c r="W160" i="1"/>
  <c r="W243" i="1"/>
  <c r="W273" i="1"/>
  <c r="W274" i="1" s="1"/>
  <c r="V274" i="1"/>
  <c r="W277" i="1"/>
  <c r="W278" i="1" s="1"/>
  <c r="V278" i="1"/>
  <c r="V312" i="1"/>
  <c r="W324" i="1"/>
  <c r="W73" i="1"/>
  <c r="W82" i="1"/>
  <c r="W106" i="1"/>
  <c r="W270" i="1"/>
  <c r="B468" i="1"/>
  <c r="W35" i="1"/>
  <c r="W37" i="1" s="1"/>
  <c r="W76" i="1"/>
  <c r="W134" i="1"/>
  <c r="W142" i="1" s="1"/>
  <c r="W183" i="1"/>
  <c r="W185" i="1" s="1"/>
  <c r="W308" i="1"/>
  <c r="W312" i="1" s="1"/>
  <c r="V324" i="1"/>
  <c r="W338" i="1"/>
  <c r="W351" i="1" s="1"/>
  <c r="V369" i="1"/>
  <c r="V368" i="1"/>
  <c r="W381" i="1"/>
  <c r="V429" i="1"/>
  <c r="W449" i="1"/>
  <c r="W451" i="1" s="1"/>
  <c r="H9" i="1"/>
  <c r="A10" i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W22" i="1"/>
  <c r="W23" i="1" s="1"/>
  <c r="V23" i="1"/>
  <c r="V32" i="1"/>
  <c r="V38" i="1"/>
  <c r="V41" i="1"/>
  <c r="W40" i="1"/>
  <c r="W41" i="1" s="1"/>
  <c r="V42" i="1"/>
  <c r="C468" i="1"/>
  <c r="V49" i="1"/>
  <c r="W46" i="1"/>
  <c r="W48" i="1" s="1"/>
  <c r="V55" i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W38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<sst xmlns="http://schemas.openxmlformats.org/spreadsheetml/2006/main" count="1653" uniqueCount="624">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</sst>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topLeftCell="A8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301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301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301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301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8"/>
      <c r="Y20" s="298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8"/>
      <c r="Y44" s="298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8"/>
      <c r="Y50" s="298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8"/>
      <c r="Y57" s="298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200</v>
      </c>
      <c r="V61" s="304">
        <f t="shared" si="2"/>
        <v>205.20000000000002</v>
      </c>
      <c r="W61" s="37">
        <f>IFERROR(IF(V61=0,"",ROUNDUP(V61/H61,0)*0.02175),"")</f>
        <v>0.41324999999999995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18.518518518518519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19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0.41324999999999995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200</v>
      </c>
      <c r="V74" s="305">
        <f>IFERROR(SUM(V59:V72),"0")</f>
        <v>205.20000000000002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8"/>
      <c r="Y116" s="298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8"/>
      <c r="Y125" s="298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8"/>
      <c r="Y132" s="298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8"/>
      <c r="Y144" s="298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8"/>
      <c r="Y187" s="298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0</v>
      </c>
      <c r="V218" s="304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0</v>
      </c>
      <c r="V225" s="305">
        <f>IFERROR(SUM(V218:V223),"0")</f>
        <v>0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8"/>
      <c r="Y245" s="298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8"/>
      <c r="Y261" s="298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8"/>
      <c r="Y281" s="298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500</v>
      </c>
      <c r="V287" s="304">
        <f t="shared" si="14"/>
        <v>510</v>
      </c>
      <c r="W287" s="37">
        <f>IFERROR(IF(V287=0,"",ROUNDUP(V287/H287,0)*0.02175),"")</f>
        <v>0.73949999999999994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33.333333333333336</v>
      </c>
      <c r="V291" s="305">
        <f>IFERROR(V283/H283,"0")+IFERROR(V284/H284,"0")+IFERROR(V285/H285,"0")+IFERROR(V286/H286,"0")+IFERROR(V287/H287,"0")+IFERROR(V288/H288,"0")+IFERROR(V289/H289,"0")+IFERROR(V290/H290,"0")</f>
        <v>34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0.73949999999999994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500</v>
      </c>
      <c r="V292" s="305">
        <f>IFERROR(SUM(V283:V290),"0")</f>
        <v>510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8150</v>
      </c>
      <c r="V294" s="304">
        <f>IFERROR(IF(U294="",0,CEILING((U294/$H294),1)*$H294),"")</f>
        <v>8160</v>
      </c>
      <c r="W294" s="37">
        <f>IFERROR(IF(V294=0,"",ROUNDUP(V294/H294,0)*0.02175),"")</f>
        <v>11.831999999999999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543.33333333333337</v>
      </c>
      <c r="V296" s="305">
        <f>IFERROR(V294/H294,"0")+IFERROR(V295/H295,"0")</f>
        <v>544</v>
      </c>
      <c r="W296" s="305">
        <f>IFERROR(IF(W294="",0,W294),"0")+IFERROR(IF(W295="",0,W295),"0")</f>
        <v>11.831999999999999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8150</v>
      </c>
      <c r="V297" s="305">
        <f>IFERROR(SUM(V294:V295),"0")</f>
        <v>8160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8"/>
      <c r="Y306" s="298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8"/>
      <c r="Y331" s="298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8"/>
      <c r="Y374" s="298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8"/>
      <c r="Y399" s="298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8"/>
      <c r="Y432" s="298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8"/>
      <c r="Y453" s="298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8850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8875.2000000000007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9135.688888888888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9161.76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13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13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9460.688888888888</v>
      </c>
      <c r="V461" s="305">
        <f>GrossWeightTotalR+PalletQtyTotalR*25</f>
        <v>9486.76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595.18518518518522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597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12.984749999999998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7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205.20000000000002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0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8670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2023-09-26T08:24:25Z</dcterms:modified>
</cp:coreProperties>
</file>