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8,09,23 Патяка\"/>
    </mc:Choice>
  </mc:AlternateContent>
  <xr:revisionPtr revIDLastSave="0" documentId="13_ncr:1_{71C90840-C0DE-4768-A146-F8663D161F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U461" i="1"/>
  <c r="V460" i="1"/>
  <c r="M460" i="1"/>
  <c r="U458" i="1"/>
  <c r="U457" i="1"/>
  <c r="V456" i="1"/>
  <c r="M456" i="1"/>
  <c r="U453" i="1"/>
  <c r="U452" i="1"/>
  <c r="V451" i="1"/>
  <c r="W451" i="1" s="1"/>
  <c r="M451" i="1"/>
  <c r="W450" i="1"/>
  <c r="W452" i="1" s="1"/>
  <c r="V450" i="1"/>
  <c r="M450" i="1"/>
  <c r="U448" i="1"/>
  <c r="V447" i="1"/>
  <c r="U447" i="1"/>
  <c r="W446" i="1"/>
  <c r="W447" i="1" s="1"/>
  <c r="V446" i="1"/>
  <c r="V448" i="1" s="1"/>
  <c r="M446" i="1"/>
  <c r="U444" i="1"/>
  <c r="V443" i="1"/>
  <c r="U443" i="1"/>
  <c r="W442" i="1"/>
  <c r="V442" i="1"/>
  <c r="M442" i="1"/>
  <c r="V441" i="1"/>
  <c r="M441" i="1"/>
  <c r="U439" i="1"/>
  <c r="U438" i="1"/>
  <c r="V437" i="1"/>
  <c r="W437" i="1" s="1"/>
  <c r="M437" i="1"/>
  <c r="W436" i="1"/>
  <c r="W438" i="1" s="1"/>
  <c r="V436" i="1"/>
  <c r="V438" i="1" s="1"/>
  <c r="M436" i="1"/>
  <c r="U432" i="1"/>
  <c r="U431" i="1"/>
  <c r="W430" i="1"/>
  <c r="V430" i="1"/>
  <c r="M430" i="1"/>
  <c r="V429" i="1"/>
  <c r="V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W421" i="1"/>
  <c r="V421" i="1"/>
  <c r="M421" i="1"/>
  <c r="V420" i="1"/>
  <c r="M420" i="1"/>
  <c r="U418" i="1"/>
  <c r="U417" i="1"/>
  <c r="V416" i="1"/>
  <c r="W416" i="1" s="1"/>
  <c r="M416" i="1"/>
  <c r="V415" i="1"/>
  <c r="W415" i="1" s="1"/>
  <c r="W417" i="1" s="1"/>
  <c r="M415" i="1"/>
  <c r="U413" i="1"/>
  <c r="U412" i="1"/>
  <c r="W411" i="1"/>
  <c r="V411" i="1"/>
  <c r="M411" i="1"/>
  <c r="V410" i="1"/>
  <c r="W410" i="1" s="1"/>
  <c r="M410" i="1"/>
  <c r="W409" i="1"/>
  <c r="V409" i="1"/>
  <c r="M409" i="1"/>
  <c r="V408" i="1"/>
  <c r="W408" i="1" s="1"/>
  <c r="M408" i="1"/>
  <c r="W407" i="1"/>
  <c r="V407" i="1"/>
  <c r="M407" i="1"/>
  <c r="V406" i="1"/>
  <c r="W406" i="1" s="1"/>
  <c r="M406" i="1"/>
  <c r="W405" i="1"/>
  <c r="V405" i="1"/>
  <c r="M405" i="1"/>
  <c r="V404" i="1"/>
  <c r="W404" i="1" s="1"/>
  <c r="M404" i="1"/>
  <c r="W403" i="1"/>
  <c r="W412" i="1" s="1"/>
  <c r="V403" i="1"/>
  <c r="M403" i="1"/>
  <c r="U399" i="1"/>
  <c r="V398" i="1"/>
  <c r="U398" i="1"/>
  <c r="W397" i="1"/>
  <c r="W398" i="1" s="1"/>
  <c r="V397" i="1"/>
  <c r="V399" i="1" s="1"/>
  <c r="M397" i="1"/>
  <c r="U395" i="1"/>
  <c r="V394" i="1"/>
  <c r="U394" i="1"/>
  <c r="W393" i="1"/>
  <c r="W394" i="1" s="1"/>
  <c r="V393" i="1"/>
  <c r="V395" i="1" s="1"/>
  <c r="M393" i="1"/>
  <c r="U391" i="1"/>
  <c r="U390" i="1"/>
  <c r="W389" i="1"/>
  <c r="V389" i="1"/>
  <c r="M389" i="1"/>
  <c r="V388" i="1"/>
  <c r="W388" i="1" s="1"/>
  <c r="M388" i="1"/>
  <c r="W387" i="1"/>
  <c r="V387" i="1"/>
  <c r="M387" i="1"/>
  <c r="V386" i="1"/>
  <c r="W386" i="1" s="1"/>
  <c r="V385" i="1"/>
  <c r="W385" i="1" s="1"/>
  <c r="M385" i="1"/>
  <c r="W384" i="1"/>
  <c r="V384" i="1"/>
  <c r="M384" i="1"/>
  <c r="V383" i="1"/>
  <c r="M383" i="1"/>
  <c r="U381" i="1"/>
  <c r="U380" i="1"/>
  <c r="V379" i="1"/>
  <c r="W379" i="1" s="1"/>
  <c r="M379" i="1"/>
  <c r="W378" i="1"/>
  <c r="W380" i="1" s="1"/>
  <c r="V378" i="1"/>
  <c r="M378" i="1"/>
  <c r="U375" i="1"/>
  <c r="V374" i="1"/>
  <c r="U374" i="1"/>
  <c r="W373" i="1"/>
  <c r="W374" i="1" s="1"/>
  <c r="V373" i="1"/>
  <c r="V375" i="1" s="1"/>
  <c r="U371" i="1"/>
  <c r="U370" i="1"/>
  <c r="V369" i="1"/>
  <c r="W369" i="1" s="1"/>
  <c r="M369" i="1"/>
  <c r="W368" i="1"/>
  <c r="V368" i="1"/>
  <c r="M368" i="1"/>
  <c r="V367" i="1"/>
  <c r="M367" i="1"/>
  <c r="U365" i="1"/>
  <c r="U364" i="1"/>
  <c r="V363" i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W356" i="1"/>
  <c r="W360" i="1" s="1"/>
  <c r="V356" i="1"/>
  <c r="M356" i="1"/>
  <c r="U354" i="1"/>
  <c r="U353" i="1"/>
  <c r="W352" i="1"/>
  <c r="V352" i="1"/>
  <c r="W351" i="1"/>
  <c r="V351" i="1"/>
  <c r="M351" i="1"/>
  <c r="V350" i="1"/>
  <c r="W350" i="1" s="1"/>
  <c r="M350" i="1"/>
  <c r="W349" i="1"/>
  <c r="V349" i="1"/>
  <c r="M349" i="1"/>
  <c r="V348" i="1"/>
  <c r="W348" i="1" s="1"/>
  <c r="M348" i="1"/>
  <c r="W347" i="1"/>
  <c r="V347" i="1"/>
  <c r="M347" i="1"/>
  <c r="V346" i="1"/>
  <c r="W346" i="1" s="1"/>
  <c r="M346" i="1"/>
  <c r="W345" i="1"/>
  <c r="V345" i="1"/>
  <c r="M345" i="1"/>
  <c r="V344" i="1"/>
  <c r="W344" i="1" s="1"/>
  <c r="M344" i="1"/>
  <c r="W343" i="1"/>
  <c r="V343" i="1"/>
  <c r="M343" i="1"/>
  <c r="V342" i="1"/>
  <c r="W342" i="1" s="1"/>
  <c r="M342" i="1"/>
  <c r="W341" i="1"/>
  <c r="V341" i="1"/>
  <c r="M341" i="1"/>
  <c r="V340" i="1"/>
  <c r="M340" i="1"/>
  <c r="U338" i="1"/>
  <c r="U337" i="1"/>
  <c r="V336" i="1"/>
  <c r="W336" i="1" s="1"/>
  <c r="M336" i="1"/>
  <c r="W335" i="1"/>
  <c r="W337" i="1" s="1"/>
  <c r="V335" i="1"/>
  <c r="M335" i="1"/>
  <c r="U331" i="1"/>
  <c r="V330" i="1"/>
  <c r="U330" i="1"/>
  <c r="W329" i="1"/>
  <c r="W330" i="1" s="1"/>
  <c r="V329" i="1"/>
  <c r="V331" i="1" s="1"/>
  <c r="M329" i="1"/>
  <c r="U327" i="1"/>
  <c r="U326" i="1"/>
  <c r="W325" i="1"/>
  <c r="V325" i="1"/>
  <c r="M325" i="1"/>
  <c r="V324" i="1"/>
  <c r="W324" i="1" s="1"/>
  <c r="M324" i="1"/>
  <c r="W323" i="1"/>
  <c r="V323" i="1"/>
  <c r="M323" i="1"/>
  <c r="V322" i="1"/>
  <c r="M322" i="1"/>
  <c r="U320" i="1"/>
  <c r="U319" i="1"/>
  <c r="V318" i="1"/>
  <c r="W318" i="1" s="1"/>
  <c r="M318" i="1"/>
  <c r="W317" i="1"/>
  <c r="W319" i="1" s="1"/>
  <c r="V317" i="1"/>
  <c r="M317" i="1"/>
  <c r="U315" i="1"/>
  <c r="U314" i="1"/>
  <c r="W313" i="1"/>
  <c r="V313" i="1"/>
  <c r="M313" i="1"/>
  <c r="V312" i="1"/>
  <c r="W312" i="1" s="1"/>
  <c r="M312" i="1"/>
  <c r="W311" i="1"/>
  <c r="V311" i="1"/>
  <c r="M311" i="1"/>
  <c r="V310" i="1"/>
  <c r="V315" i="1" s="1"/>
  <c r="M310" i="1"/>
  <c r="U307" i="1"/>
  <c r="U306" i="1"/>
  <c r="V305" i="1"/>
  <c r="V307" i="1" s="1"/>
  <c r="M305" i="1"/>
  <c r="U303" i="1"/>
  <c r="U302" i="1"/>
  <c r="V301" i="1"/>
  <c r="V303" i="1" s="1"/>
  <c r="M301" i="1"/>
  <c r="U299" i="1"/>
  <c r="U298" i="1"/>
  <c r="V297" i="1"/>
  <c r="V299" i="1" s="1"/>
  <c r="M297" i="1"/>
  <c r="W296" i="1"/>
  <c r="V296" i="1"/>
  <c r="V298" i="1" s="1"/>
  <c r="M296" i="1"/>
  <c r="U294" i="1"/>
  <c r="U293" i="1"/>
  <c r="W292" i="1"/>
  <c r="V292" i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W287" i="1"/>
  <c r="V287" i="1"/>
  <c r="M287" i="1"/>
  <c r="V286" i="1"/>
  <c r="M286" i="1"/>
  <c r="W285" i="1"/>
  <c r="V285" i="1"/>
  <c r="M285" i="1"/>
  <c r="U281" i="1"/>
  <c r="V280" i="1"/>
  <c r="U280" i="1"/>
  <c r="W279" i="1"/>
  <c r="W280" i="1" s="1"/>
  <c r="V279" i="1"/>
  <c r="V281" i="1" s="1"/>
  <c r="M279" i="1"/>
  <c r="U277" i="1"/>
  <c r="V276" i="1"/>
  <c r="U276" i="1"/>
  <c r="W275" i="1"/>
  <c r="W276" i="1" s="1"/>
  <c r="V275" i="1"/>
  <c r="V277" i="1" s="1"/>
  <c r="M275" i="1"/>
  <c r="U273" i="1"/>
  <c r="U272" i="1"/>
  <c r="W271" i="1"/>
  <c r="V271" i="1"/>
  <c r="M271" i="1"/>
  <c r="V270" i="1"/>
  <c r="W270" i="1" s="1"/>
  <c r="M270" i="1"/>
  <c r="W269" i="1"/>
  <c r="W272" i="1" s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W254" i="1"/>
  <c r="V254" i="1"/>
  <c r="M254" i="1"/>
  <c r="V253" i="1"/>
  <c r="W253" i="1" s="1"/>
  <c r="M253" i="1"/>
  <c r="W252" i="1"/>
  <c r="V252" i="1"/>
  <c r="M252" i="1"/>
  <c r="V251" i="1"/>
  <c r="W251" i="1" s="1"/>
  <c r="V250" i="1"/>
  <c r="W250" i="1" s="1"/>
  <c r="M250" i="1"/>
  <c r="W249" i="1"/>
  <c r="W256" i="1" s="1"/>
  <c r="V249" i="1"/>
  <c r="M249" i="1"/>
  <c r="U246" i="1"/>
  <c r="V245" i="1"/>
  <c r="U245" i="1"/>
  <c r="W244" i="1"/>
  <c r="V244" i="1"/>
  <c r="M244" i="1"/>
  <c r="V243" i="1"/>
  <c r="W243" i="1" s="1"/>
  <c r="M243" i="1"/>
  <c r="W242" i="1"/>
  <c r="V242" i="1"/>
  <c r="V246" i="1" s="1"/>
  <c r="M242" i="1"/>
  <c r="U240" i="1"/>
  <c r="U239" i="1"/>
  <c r="W238" i="1"/>
  <c r="V238" i="1"/>
  <c r="M238" i="1"/>
  <c r="V237" i="1"/>
  <c r="W237" i="1" s="1"/>
  <c r="V236" i="1"/>
  <c r="U234" i="1"/>
  <c r="U233" i="1"/>
  <c r="W232" i="1"/>
  <c r="V232" i="1"/>
  <c r="M232" i="1"/>
  <c r="V231" i="1"/>
  <c r="W231" i="1" s="1"/>
  <c r="M231" i="1"/>
  <c r="W230" i="1"/>
  <c r="V230" i="1"/>
  <c r="M230" i="1"/>
  <c r="V229" i="1"/>
  <c r="M229" i="1"/>
  <c r="U227" i="1"/>
  <c r="U226" i="1"/>
  <c r="V225" i="1"/>
  <c r="W225" i="1" s="1"/>
  <c r="M225" i="1"/>
  <c r="W224" i="1"/>
  <c r="V224" i="1"/>
  <c r="M224" i="1"/>
  <c r="V223" i="1"/>
  <c r="W223" i="1" s="1"/>
  <c r="M223" i="1"/>
  <c r="W222" i="1"/>
  <c r="V222" i="1"/>
  <c r="M222" i="1"/>
  <c r="V221" i="1"/>
  <c r="W221" i="1" s="1"/>
  <c r="M221" i="1"/>
  <c r="W220" i="1"/>
  <c r="W226" i="1" s="1"/>
  <c r="V220" i="1"/>
  <c r="V226" i="1" s="1"/>
  <c r="M220" i="1"/>
  <c r="U218" i="1"/>
  <c r="U217" i="1"/>
  <c r="W216" i="1"/>
  <c r="V216" i="1"/>
  <c r="M216" i="1"/>
  <c r="V215" i="1"/>
  <c r="W215" i="1" s="1"/>
  <c r="M215" i="1"/>
  <c r="W214" i="1"/>
  <c r="V214" i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W204" i="1"/>
  <c r="V204" i="1"/>
  <c r="M204" i="1"/>
  <c r="V203" i="1"/>
  <c r="W203" i="1" s="1"/>
  <c r="M203" i="1"/>
  <c r="W202" i="1"/>
  <c r="V202" i="1"/>
  <c r="M202" i="1"/>
  <c r="V201" i="1"/>
  <c r="W201" i="1" s="1"/>
  <c r="M201" i="1"/>
  <c r="W200" i="1"/>
  <c r="V200" i="1"/>
  <c r="M200" i="1"/>
  <c r="V199" i="1"/>
  <c r="W199" i="1" s="1"/>
  <c r="M199" i="1"/>
  <c r="W198" i="1"/>
  <c r="V198" i="1"/>
  <c r="M198" i="1"/>
  <c r="V197" i="1"/>
  <c r="W197" i="1" s="1"/>
  <c r="M197" i="1"/>
  <c r="W196" i="1"/>
  <c r="V196" i="1"/>
  <c r="M196" i="1"/>
  <c r="V195" i="1"/>
  <c r="W195" i="1" s="1"/>
  <c r="M195" i="1"/>
  <c r="W194" i="1"/>
  <c r="V194" i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W185" i="1"/>
  <c r="W187" i="1" s="1"/>
  <c r="V185" i="1"/>
  <c r="V187" i="1" s="1"/>
  <c r="M185" i="1"/>
  <c r="U183" i="1"/>
  <c r="U182" i="1"/>
  <c r="W181" i="1"/>
  <c r="V181" i="1"/>
  <c r="M181" i="1"/>
  <c r="V180" i="1"/>
  <c r="W180" i="1" s="1"/>
  <c r="M180" i="1"/>
  <c r="W179" i="1"/>
  <c r="V179" i="1"/>
  <c r="M179" i="1"/>
  <c r="V178" i="1"/>
  <c r="W178" i="1" s="1"/>
  <c r="M178" i="1"/>
  <c r="W177" i="1"/>
  <c r="V177" i="1"/>
  <c r="M177" i="1"/>
  <c r="V176" i="1"/>
  <c r="W176" i="1" s="1"/>
  <c r="M176" i="1"/>
  <c r="W175" i="1"/>
  <c r="V175" i="1"/>
  <c r="M175" i="1"/>
  <c r="V174" i="1"/>
  <c r="W174" i="1" s="1"/>
  <c r="M174" i="1"/>
  <c r="W173" i="1"/>
  <c r="V173" i="1"/>
  <c r="M173" i="1"/>
  <c r="V172" i="1"/>
  <c r="W172" i="1" s="1"/>
  <c r="M172" i="1"/>
  <c r="W171" i="1"/>
  <c r="V171" i="1"/>
  <c r="M171" i="1"/>
  <c r="V170" i="1"/>
  <c r="W170" i="1" s="1"/>
  <c r="M170" i="1"/>
  <c r="W169" i="1"/>
  <c r="V169" i="1"/>
  <c r="M169" i="1"/>
  <c r="V168" i="1"/>
  <c r="W168" i="1" s="1"/>
  <c r="M168" i="1"/>
  <c r="W167" i="1"/>
  <c r="V167" i="1"/>
  <c r="W166" i="1"/>
  <c r="V166" i="1"/>
  <c r="M166" i="1"/>
  <c r="V165" i="1"/>
  <c r="V183" i="1" s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W158" i="1"/>
  <c r="W162" i="1" s="1"/>
  <c r="V158" i="1"/>
  <c r="V162" i="1" s="1"/>
  <c r="M158" i="1"/>
  <c r="U156" i="1"/>
  <c r="U155" i="1"/>
  <c r="W154" i="1"/>
  <c r="V154" i="1"/>
  <c r="M154" i="1"/>
  <c r="V153" i="1"/>
  <c r="V156" i="1" s="1"/>
  <c r="U151" i="1"/>
  <c r="U150" i="1"/>
  <c r="W149" i="1"/>
  <c r="V149" i="1"/>
  <c r="M149" i="1"/>
  <c r="V148" i="1"/>
  <c r="I473" i="1" s="1"/>
  <c r="M148" i="1"/>
  <c r="U145" i="1"/>
  <c r="U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W137" i="1" s="1"/>
  <c r="M137" i="1"/>
  <c r="W136" i="1"/>
  <c r="V136" i="1"/>
  <c r="M136" i="1"/>
  <c r="U133" i="1"/>
  <c r="U132" i="1"/>
  <c r="W131" i="1"/>
  <c r="V131" i="1"/>
  <c r="M131" i="1"/>
  <c r="V130" i="1"/>
  <c r="W130" i="1" s="1"/>
  <c r="M130" i="1"/>
  <c r="W129" i="1"/>
  <c r="W132" i="1" s="1"/>
  <c r="V129" i="1"/>
  <c r="M129" i="1"/>
  <c r="U125" i="1"/>
  <c r="U124" i="1"/>
  <c r="W123" i="1"/>
  <c r="V123" i="1"/>
  <c r="M123" i="1"/>
  <c r="V122" i="1"/>
  <c r="W122" i="1" s="1"/>
  <c r="M122" i="1"/>
  <c r="W121" i="1"/>
  <c r="V121" i="1"/>
  <c r="M121" i="1"/>
  <c r="V120" i="1"/>
  <c r="F473" i="1" s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V116" i="1" s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W100" i="1"/>
  <c r="V100" i="1"/>
  <c r="W99" i="1"/>
  <c r="V99" i="1"/>
  <c r="W98" i="1"/>
  <c r="W108" i="1" s="1"/>
  <c r="V98" i="1"/>
  <c r="V108" i="1" s="1"/>
  <c r="U96" i="1"/>
  <c r="U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W88" i="1" s="1"/>
  <c r="M88" i="1"/>
  <c r="W87" i="1"/>
  <c r="V87" i="1"/>
  <c r="M87" i="1"/>
  <c r="V86" i="1"/>
  <c r="V95" i="1" s="1"/>
  <c r="M86" i="1"/>
  <c r="U84" i="1"/>
  <c r="U83" i="1"/>
  <c r="V82" i="1"/>
  <c r="W82" i="1" s="1"/>
  <c r="M82" i="1"/>
  <c r="W81" i="1"/>
  <c r="V81" i="1"/>
  <c r="M81" i="1"/>
  <c r="V80" i="1"/>
  <c r="W80" i="1" s="1"/>
  <c r="V79" i="1"/>
  <c r="W79" i="1" s="1"/>
  <c r="V78" i="1"/>
  <c r="W78" i="1" s="1"/>
  <c r="M78" i="1"/>
  <c r="W77" i="1"/>
  <c r="V77" i="1"/>
  <c r="V83" i="1" s="1"/>
  <c r="U75" i="1"/>
  <c r="U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W59" i="1"/>
  <c r="V59" i="1"/>
  <c r="U56" i="1"/>
  <c r="U55" i="1"/>
  <c r="V54" i="1"/>
  <c r="W54" i="1" s="1"/>
  <c r="V53" i="1"/>
  <c r="W53" i="1" s="1"/>
  <c r="M53" i="1"/>
  <c r="W52" i="1"/>
  <c r="W55" i="1" s="1"/>
  <c r="V52" i="1"/>
  <c r="M52" i="1"/>
  <c r="U49" i="1"/>
  <c r="U48" i="1"/>
  <c r="W47" i="1"/>
  <c r="V47" i="1"/>
  <c r="M47" i="1"/>
  <c r="V46" i="1"/>
  <c r="C473" i="1" s="1"/>
  <c r="M46" i="1"/>
  <c r="U42" i="1"/>
  <c r="U41" i="1"/>
  <c r="V40" i="1"/>
  <c r="V41" i="1" s="1"/>
  <c r="M40" i="1"/>
  <c r="U38" i="1"/>
  <c r="U37" i="1"/>
  <c r="V36" i="1"/>
  <c r="W36" i="1" s="1"/>
  <c r="M36" i="1"/>
  <c r="W35" i="1"/>
  <c r="W37" i="1" s="1"/>
  <c r="V35" i="1"/>
  <c r="V37" i="1" s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W28" i="1" s="1"/>
  <c r="M28" i="1"/>
  <c r="W27" i="1"/>
  <c r="V27" i="1"/>
  <c r="M27" i="1"/>
  <c r="V26" i="1"/>
  <c r="V33" i="1" s="1"/>
  <c r="M26" i="1"/>
  <c r="U24" i="1"/>
  <c r="U23" i="1"/>
  <c r="U467" i="1" s="1"/>
  <c r="V22" i="1"/>
  <c r="M22" i="1"/>
  <c r="H10" i="1"/>
  <c r="A9" i="1"/>
  <c r="F10" i="1" s="1"/>
  <c r="D7" i="1"/>
  <c r="N6" i="1"/>
  <c r="M2" i="1"/>
  <c r="U466" i="1" l="1"/>
  <c r="W74" i="1"/>
  <c r="W83" i="1"/>
  <c r="W144" i="1"/>
  <c r="H9" i="1"/>
  <c r="A10" i="1"/>
  <c r="B473" i="1"/>
  <c r="V465" i="1"/>
  <c r="V464" i="1"/>
  <c r="V24" i="1"/>
  <c r="V32" i="1"/>
  <c r="V38" i="1"/>
  <c r="V42" i="1"/>
  <c r="V48" i="1"/>
  <c r="V56" i="1"/>
  <c r="V75" i="1"/>
  <c r="V84" i="1"/>
  <c r="V96" i="1"/>
  <c r="V109" i="1"/>
  <c r="V117" i="1"/>
  <c r="V124" i="1"/>
  <c r="V132" i="1"/>
  <c r="V145" i="1"/>
  <c r="V150" i="1"/>
  <c r="V155" i="1"/>
  <c r="V163" i="1"/>
  <c r="V182" i="1"/>
  <c r="V188" i="1"/>
  <c r="J473" i="1"/>
  <c r="V206" i="1"/>
  <c r="W191" i="1"/>
  <c r="W206" i="1" s="1"/>
  <c r="F9" i="1"/>
  <c r="J9" i="1"/>
  <c r="W22" i="1"/>
  <c r="W23" i="1" s="1"/>
  <c r="V23" i="1"/>
  <c r="U463" i="1"/>
  <c r="W26" i="1"/>
  <c r="W32" i="1" s="1"/>
  <c r="W40" i="1"/>
  <c r="W41" i="1" s="1"/>
  <c r="W46" i="1"/>
  <c r="W48" i="1" s="1"/>
  <c r="V49" i="1"/>
  <c r="D473" i="1"/>
  <c r="V55" i="1"/>
  <c r="E473" i="1"/>
  <c r="V74" i="1"/>
  <c r="W86" i="1"/>
  <c r="W95" i="1" s="1"/>
  <c r="W111" i="1"/>
  <c r="W116" i="1" s="1"/>
  <c r="W120" i="1"/>
  <c r="W124" i="1" s="1"/>
  <c r="V125" i="1"/>
  <c r="G473" i="1"/>
  <c r="V133" i="1"/>
  <c r="H473" i="1"/>
  <c r="V144" i="1"/>
  <c r="W148" i="1"/>
  <c r="W150" i="1" s="1"/>
  <c r="V151" i="1"/>
  <c r="W153" i="1"/>
  <c r="W155" i="1" s="1"/>
  <c r="W165" i="1"/>
  <c r="W182" i="1" s="1"/>
  <c r="V20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W245" i="1"/>
  <c r="V257" i="1"/>
  <c r="V262" i="1"/>
  <c r="W259" i="1"/>
  <c r="W261" i="1" s="1"/>
  <c r="L473" i="1"/>
  <c r="V273" i="1"/>
  <c r="V272" i="1"/>
  <c r="V293" i="1"/>
  <c r="W286" i="1"/>
  <c r="W293" i="1" s="1"/>
  <c r="K473" i="1"/>
  <c r="V256" i="1"/>
  <c r="V267" i="1"/>
  <c r="M473" i="1"/>
  <c r="V294" i="1"/>
  <c r="W297" i="1"/>
  <c r="W298" i="1" s="1"/>
  <c r="W301" i="1"/>
  <c r="W302" i="1" s="1"/>
  <c r="V302" i="1"/>
  <c r="W305" i="1"/>
  <c r="W306" i="1" s="1"/>
  <c r="V306" i="1"/>
  <c r="W310" i="1"/>
  <c r="W314" i="1" s="1"/>
  <c r="V319" i="1"/>
  <c r="O473" i="1"/>
  <c r="V360" i="1"/>
  <c r="V361" i="1"/>
  <c r="V364" i="1"/>
  <c r="W363" i="1"/>
  <c r="W364" i="1" s="1"/>
  <c r="V365" i="1"/>
  <c r="V370" i="1"/>
  <c r="W367" i="1"/>
  <c r="W370" i="1" s="1"/>
  <c r="V380" i="1"/>
  <c r="Q473" i="1"/>
  <c r="V417" i="1"/>
  <c r="V439" i="1"/>
  <c r="V444" i="1"/>
  <c r="W441" i="1"/>
  <c r="W443" i="1" s="1"/>
  <c r="V452" i="1"/>
  <c r="P473" i="1"/>
  <c r="V314" i="1"/>
  <c r="V320" i="1"/>
  <c r="V327" i="1"/>
  <c r="W322" i="1"/>
  <c r="W326" i="1" s="1"/>
  <c r="V326" i="1"/>
  <c r="V338" i="1"/>
  <c r="V354" i="1"/>
  <c r="W340" i="1"/>
  <c r="W353" i="1" s="1"/>
  <c r="V353" i="1"/>
  <c r="V371" i="1"/>
  <c r="V381" i="1"/>
  <c r="V391" i="1"/>
  <c r="W383" i="1"/>
  <c r="W390" i="1" s="1"/>
  <c r="V390" i="1"/>
  <c r="V412" i="1"/>
  <c r="V418" i="1"/>
  <c r="V426" i="1"/>
  <c r="W420" i="1"/>
  <c r="W426" i="1" s="1"/>
  <c r="V427" i="1"/>
  <c r="V432" i="1"/>
  <c r="W429" i="1"/>
  <c r="W431" i="1" s="1"/>
  <c r="V453" i="1"/>
  <c r="S473" i="1"/>
  <c r="V457" i="1"/>
  <c r="W456" i="1"/>
  <c r="W457" i="1" s="1"/>
  <c r="V458" i="1"/>
  <c r="V461" i="1"/>
  <c r="W460" i="1"/>
  <c r="W461" i="1" s="1"/>
  <c r="V462" i="1"/>
  <c r="N473" i="1"/>
  <c r="R473" i="1"/>
  <c r="V337" i="1"/>
  <c r="V413" i="1"/>
  <c r="W468" i="1" l="1"/>
  <c r="V463" i="1"/>
  <c r="V467" i="1"/>
  <c r="V466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<sst xmlns="http://schemas.openxmlformats.org/spreadsheetml/2006/main" count="1672" uniqueCount="631">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</sst>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6" zoomScaleNormal="100" zoomScaleSheetLayoutView="100" workbookViewId="0">
      <selection activeCell="U416" sqref="U41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 t="shared" si="3"/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0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0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0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0</v>
      </c>
      <c r="V75" s="307">
        <f>IFERROR(SUM(V59:V73),"0")</f>
        <v>0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0</v>
      </c>
      <c r="V100" s="306">
        <f t="shared" si="6"/>
        <v>0</v>
      </c>
      <c r="W100" s="37" t="str">
        <f>IFERROR(IF(V100=0,"",ROUNDUP(V100/H100,0)*0.02175),"")</f>
        <v/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0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0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0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0</v>
      </c>
      <c r="V109" s="307">
        <f>IFERROR(SUM(V98:V107),"0")</f>
        <v>0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0</v>
      </c>
      <c r="V116" s="307">
        <f>IFERROR(V111/H111,"0")+IFERROR(V112/H112,"0")+IFERROR(V113/H113,"0")+IFERROR(V114/H114,"0")+IFERROR(V115/H115,"0")</f>
        <v>0</v>
      </c>
      <c r="W116" s="307">
        <f>IFERROR(IF(W111="",0,W111),"0")+IFERROR(IF(W112="",0,W112),"0")+IFERROR(IF(W113="",0,W113),"0")+IFERROR(IF(W114="",0,W114),"0")+IFERROR(IF(W115="",0,W115),"0")</f>
        <v>0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0</v>
      </c>
      <c r="V117" s="307">
        <f>IFERROR(SUM(V111:V115),"0")</f>
        <v>0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50</v>
      </c>
      <c r="V120" s="306">
        <f>IFERROR(IF(U120="",0,CEILING((U120/$H120),1)*$H120),"")</f>
        <v>56.699999999999996</v>
      </c>
      <c r="W120" s="37">
        <f>IFERROR(IF(V120=0,"",ROUNDUP(V120/H120,0)*0.02175),"")</f>
        <v>0.15225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6.1728395061728394</v>
      </c>
      <c r="V124" s="307">
        <f>IFERROR(V120/H120,"0")+IFERROR(V121/H121,"0")+IFERROR(V122/H122,"0")+IFERROR(V123/H123,"0")</f>
        <v>7</v>
      </c>
      <c r="W124" s="307">
        <f>IFERROR(IF(W120="",0,W120),"0")+IFERROR(IF(W121="",0,W121),"0")+IFERROR(IF(W122="",0,W122),"0")+IFERROR(IF(W123="",0,W123),"0")</f>
        <v>0.15225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50</v>
      </c>
      <c r="V125" s="307">
        <f>IFERROR(SUM(V120:V123),"0")</f>
        <v>56.699999999999996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IFERROR(IF(V139=0,"",ROUNDUP(V139/H139,0)*0.00502),"")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IFERROR(IF(V142=0,"",ROUNDUP(V142/H142,0)*0.00502),"")</f>
        <v/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0</v>
      </c>
      <c r="V144" s="307">
        <f>IFERROR(V136/H136,"0")+IFERROR(V137/H137,"0")+IFERROR(V138/H138,"0")+IFERROR(V139/H139,"0")+IFERROR(V140/H140,"0")+IFERROR(V141/H141,"0")+IFERROR(V142/H142,"0")+IFERROR(V143/H143,"0")</f>
        <v>0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0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0</v>
      </c>
      <c r="V145" s="307">
        <f>IFERROR(SUM(V136:V143),"0")</f>
        <v>0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0</v>
      </c>
      <c r="V161" s="306">
        <f>IFERROR(IF(U161="",0,CEILING((U161/$H161),1)*$H161),"")</f>
        <v>0</v>
      </c>
      <c r="W161" s="37" t="str">
        <f>IFERROR(IF(V161=0,"",ROUNDUP(V161/H161,0)*0.00937),"")</f>
        <v/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0</v>
      </c>
      <c r="V162" s="307">
        <f>IFERROR(V158/H158,"0")+IFERROR(V159/H159,"0")+IFERROR(V160/H160,"0")+IFERROR(V161/H161,"0")</f>
        <v>0</v>
      </c>
      <c r="W162" s="307">
        <f>IFERROR(IF(W158="",0,W158),"0")+IFERROR(IF(W159="",0,W159),"0")+IFERROR(IF(W160="",0,W160),"0")+IFERROR(IF(W161="",0,W161),"0")</f>
        <v>0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0</v>
      </c>
      <c r="V163" s="307">
        <f>IFERROR(SUM(V158:V161),"0")</f>
        <v>0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IFERROR(IF(V167=0,"",ROUNDUP(V167/H167,0)*0.02175),"")</f>
        <v/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IFERROR(IF(V169=0,"",ROUNDUP(V169/H169,0)*0.01196),"")</f>
        <v/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ref="W176:W181" si="9">IFERROR(IF(V176=0,"",ROUNDUP(V176/H176,0)*0.00753),"")</f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0</v>
      </c>
      <c r="V181" s="306">
        <f t="shared" si="8"/>
        <v>0</v>
      </c>
      <c r="W181" s="37" t="str">
        <f t="shared" si="9"/>
        <v/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0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0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0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0</v>
      </c>
      <c r="V183" s="307">
        <f>IFERROR(SUM(V165:V181),"0")</f>
        <v>0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0</v>
      </c>
      <c r="V186" s="306">
        <f>IFERROR(IF(U186="",0,CEILING((U186/$H186),1)*$H186),"")</f>
        <v>0</v>
      </c>
      <c r="W186" s="37" t="str">
        <f>IFERROR(IF(V186=0,"",ROUNDUP(V186/H186,0)*0.00753),"")</f>
        <v/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0</v>
      </c>
      <c r="V187" s="307">
        <f>IFERROR(V185/H185,"0")+IFERROR(V186/H186,"0")</f>
        <v>0</v>
      </c>
      <c r="W187" s="307">
        <f>IFERROR(IF(W185="",0,W185),"0")+IFERROR(IF(W186="",0,W186),"0")</f>
        <v>0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0</v>
      </c>
      <c r="V188" s="307">
        <f>IFERROR(SUM(V185:V186),"0")</f>
        <v>0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0</v>
      </c>
      <c r="V216" s="306">
        <f>IFERROR(IF(U216="",0,CEILING((U216/$H216),1)*$H216),"")</f>
        <v>0</v>
      </c>
      <c r="W216" s="37" t="str">
        <f>IFERROR(IF(V216=0,"",ROUNDUP(V216/H216,0)*0.00502),"")</f>
        <v/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0</v>
      </c>
      <c r="V217" s="307">
        <f>IFERROR(V213/H213,"0")+IFERROR(V214/H214,"0")+IFERROR(V215/H215,"0")+IFERROR(V216/H216,"0")</f>
        <v>0</v>
      </c>
      <c r="W217" s="307">
        <f>IFERROR(IF(W213="",0,W213),"0")+IFERROR(IF(W214="",0,W214),"0")+IFERROR(IF(W215="",0,W215),"0")+IFERROR(IF(W216="",0,W216),"0")</f>
        <v>0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0</v>
      </c>
      <c r="V218" s="307">
        <f>IFERROR(SUM(V213:V216),"0")</f>
        <v>0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0</v>
      </c>
      <c r="V233" s="307">
        <f>IFERROR(V229/H229,"0")+IFERROR(V230/H230,"0")+IFERROR(V231/H231,"0")+IFERROR(V232/H232,"0")</f>
        <v>0</v>
      </c>
      <c r="W233" s="307">
        <f>IFERROR(IF(W229="",0,W229),"0")+IFERROR(IF(W230="",0,W230),"0")+IFERROR(IF(W231="",0,W231),"0")+IFERROR(IF(W232="",0,W232),"0")</f>
        <v>0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0</v>
      </c>
      <c r="V234" s="307">
        <f>IFERROR(SUM(V229:V232),"0")</f>
        <v>0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0</v>
      </c>
      <c r="V245" s="307">
        <f>IFERROR(V242/H242,"0")+IFERROR(V243/H243,"0")+IFERROR(V244/H244,"0")</f>
        <v>0</v>
      </c>
      <c r="W245" s="307">
        <f>IFERROR(IF(W242="",0,W242),"0")+IFERROR(IF(W243="",0,W243),"0")+IFERROR(IF(W244="",0,W244),"0")</f>
        <v>0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0</v>
      </c>
      <c r="V246" s="307">
        <f>IFERROR(SUM(V242:V244),"0")</f>
        <v>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0</v>
      </c>
      <c r="V249" s="306">
        <f t="shared" ref="V249:V255" si="13">IFERROR(IF(U249="",0,CEILING((U249/$H249),1)*$H249),"")</f>
        <v>0</v>
      </c>
      <c r="W249" s="37" t="str">
        <f>IFERROR(IF(V249=0,"",ROUNDUP(V249/H249,0)*0.02175),"")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0</v>
      </c>
      <c r="V256" s="307">
        <f>IFERROR(V249/H249,"0")+IFERROR(V250/H250,"0")+IFERROR(V251/H251,"0")+IFERROR(V252/H252,"0")+IFERROR(V253/H253,"0")+IFERROR(V254/H254,"0")+IFERROR(V255/H255,"0")</f>
        <v>0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0</v>
      </c>
      <c r="V257" s="307">
        <f>IFERROR(SUM(V249:V255),"0")</f>
        <v>0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0</v>
      </c>
      <c r="V266" s="307">
        <f>IFERROR(V265/H265,"0")</f>
        <v>0</v>
      </c>
      <c r="W266" s="307">
        <f>IFERROR(IF(W265="",0,W265),"0")</f>
        <v>0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0</v>
      </c>
      <c r="V267" s="307">
        <f>IFERROR(SUM(V265:V265),"0")</f>
        <v>0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IFERROR(IF(V285=0,"",ROUNDUP(V285/H285,0)*0.02175),"")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1100</v>
      </c>
      <c r="V286" s="306">
        <f t="shared" si="14"/>
        <v>1110</v>
      </c>
      <c r="W286" s="37">
        <f>IFERROR(IF(V286=0,"",ROUNDUP(V286/H286,0)*0.02039),"")</f>
        <v>1.5088599999999999</v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1100</v>
      </c>
      <c r="V288" s="306">
        <f t="shared" si="14"/>
        <v>1110</v>
      </c>
      <c r="W288" s="37">
        <f>IFERROR(IF(V288=0,"",ROUNDUP(V288/H288,0)*0.02039),"")</f>
        <v>1.5088599999999999</v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0</v>
      </c>
      <c r="V289" s="306">
        <f t="shared" si="14"/>
        <v>0</v>
      </c>
      <c r="W289" s="37" t="str">
        <f>IFERROR(IF(V289=0,"",ROUNDUP(V289/H289,0)*0.02175),"")</f>
        <v/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146.66666666666666</v>
      </c>
      <c r="V293" s="307">
        <f>IFERROR(V285/H285,"0")+IFERROR(V286/H286,"0")+IFERROR(V287/H287,"0")+IFERROR(V288/H288,"0")+IFERROR(V289/H289,"0")+IFERROR(V290/H290,"0")+IFERROR(V291/H291,"0")+IFERROR(V292/H292,"0")</f>
        <v>148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3.0177199999999997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2200</v>
      </c>
      <c r="V294" s="307">
        <f>IFERROR(SUM(V285:V292),"0")</f>
        <v>2220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0</v>
      </c>
      <c r="V297" s="306">
        <f>IFERROR(IF(U297="",0,CEILING((U297/$H297),1)*$H297),"")</f>
        <v>0</v>
      </c>
      <c r="W297" s="37" t="str">
        <f>IFERROR(IF(V297=0,"",ROUNDUP(V297/H297,0)*0.00937),"")</f>
        <v/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0</v>
      </c>
      <c r="V298" s="307">
        <f>IFERROR(V296/H296,"0")+IFERROR(V297/H297,"0")</f>
        <v>0</v>
      </c>
      <c r="W298" s="307">
        <f>IFERROR(IF(W296="",0,W296),"0")+IFERROR(IF(W297="",0,W297),"0")</f>
        <v>0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0</v>
      </c>
      <c r="V299" s="307">
        <f>IFERROR(SUM(V296:V297),"0")</f>
        <v>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0</v>
      </c>
      <c r="V343" s="306">
        <f t="shared" si="15"/>
        <v>0</v>
      </c>
      <c r="W343" s="37" t="str">
        <f>IFERROR(IF(V343=0,"",ROUNDUP(V343/H343,0)*0.00753),"")</f>
        <v/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0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0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0</v>
      </c>
      <c r="V354" s="307">
        <f>IFERROR(SUM(V340:V352),"0")</f>
        <v>0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0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0</v>
      </c>
      <c r="V413" s="307">
        <f>IFERROR(SUM(V403:V411),"0")</f>
        <v>0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200</v>
      </c>
      <c r="V415" s="306">
        <f>IFERROR(IF(U415="",0,CEILING((U415/$H415),1)*$H415),"")</f>
        <v>200.64000000000001</v>
      </c>
      <c r="W415" s="37">
        <f>IFERROR(IF(V415=0,"",ROUNDUP(V415/H415,0)*0.01196),"")</f>
        <v>0.45448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37.878787878787875</v>
      </c>
      <c r="V417" s="307">
        <f>IFERROR(V415/H415,"0")+IFERROR(V416/H416,"0")</f>
        <v>38</v>
      </c>
      <c r="W417" s="307">
        <f>IFERROR(IF(W415="",0,W415),"0")+IFERROR(IF(W416="",0,W416),"0")</f>
        <v>0.45448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200</v>
      </c>
      <c r="V418" s="307">
        <f>IFERROR(SUM(V415:V416),"0")</f>
        <v>200.64000000000001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0</v>
      </c>
      <c r="V421" s="306">
        <f t="shared" si="19"/>
        <v>0</v>
      </c>
      <c r="W421" s="37" t="str">
        <f>IFERROR(IF(V421=0,"",ROUNDUP(V421/H421,0)*0.01196),"")</f>
        <v/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0</v>
      </c>
      <c r="V422" s="306">
        <f t="shared" si="19"/>
        <v>0</v>
      </c>
      <c r="W422" s="37" t="str">
        <f>IFERROR(IF(V422=0,"",ROUNDUP(V422/H422,0)*0.01196),"")</f>
        <v/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0</v>
      </c>
      <c r="V426" s="307">
        <f>IFERROR(V420/H420,"0")+IFERROR(V421/H421,"0")+IFERROR(V422/H422,"0")+IFERROR(V423/H423,"0")+IFERROR(V424/H424,"0")+IFERROR(V425/H425,"0")</f>
        <v>0</v>
      </c>
      <c r="W426" s="307">
        <f>IFERROR(IF(W420="",0,W420),"0")+IFERROR(IF(W421="",0,W421),"0")+IFERROR(IF(W422="",0,W422),"0")+IFERROR(IF(W423="",0,W423),"0")+IFERROR(IF(W424="",0,W424),"0")+IFERROR(IF(W425="",0,W425),"0")</f>
        <v>0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0</v>
      </c>
      <c r="V427" s="307">
        <f>IFERROR(SUM(V420:V425),"0")</f>
        <v>0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0</v>
      </c>
      <c r="V456" s="306">
        <f>IFERROR(IF(U456="",0,CEILING((U456/$H456),1)*$H456),"")</f>
        <v>0</v>
      </c>
      <c r="W456" s="37" t="str">
        <f>IFERROR(IF(V456=0,"",ROUNDUP(V456/H456,0)*0.00753),"")</f>
        <v/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0</v>
      </c>
      <c r="V457" s="307">
        <f>IFERROR(V456/H456,"0")</f>
        <v>0</v>
      </c>
      <c r="W457" s="307">
        <f>IFERROR(IF(W456="",0,W456),"0")</f>
        <v>0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0</v>
      </c>
      <c r="V458" s="307">
        <f>IFERROR(SUM(V456:V456),"0")</f>
        <v>0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0</v>
      </c>
      <c r="V460" s="306">
        <f>IFERROR(IF(U460="",0,CEILING((U460/$H460),1)*$H460),"")</f>
        <v>0</v>
      </c>
      <c r="W460" s="37" t="str">
        <f>IFERROR(IF(V460=0,"",ROUNDUP(V460/H460,0)*0.02175),"")</f>
        <v/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0</v>
      </c>
      <c r="V461" s="307">
        <f>IFERROR(V460/H460,"0")</f>
        <v>0</v>
      </c>
      <c r="W461" s="307">
        <f>IFERROR(IF(W460="",0,W460),"0")</f>
        <v>0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0</v>
      </c>
      <c r="V462" s="307">
        <f>IFERROR(SUM(V460:V460),"0")</f>
        <v>0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2450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2477.3399999999997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2537.4808080808079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2565.9659999999999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4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4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2637.4808080808079</v>
      </c>
      <c r="V466" s="307">
        <f>GrossWeightTotalR+PalletQtyTotalR*25</f>
        <v>2665.9659999999999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190.71829405162737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193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3.6244499999999995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0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0</v>
      </c>
      <c r="F473" s="47">
        <f>IFERROR(V120*1,"0")+IFERROR(V121*1,"0")+IFERROR(V122*1,"0")+IFERROR(V123*1,"0")</f>
        <v>56.699999999999996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0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0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0</v>
      </c>
      <c r="K473" s="47">
        <f>IFERROR(V249*1,"0")+IFERROR(V250*1,"0")+IFERROR(V251*1,"0")+IFERROR(V252*1,"0")+IFERROR(V253*1,"0")+IFERROR(V254*1,"0")+IFERROR(V255*1,"0")+IFERROR(V259*1,"0")+IFERROR(V260*1,"0")</f>
        <v>0</v>
      </c>
      <c r="L473" s="47">
        <f>IFERROR(V265*1,"0")+IFERROR(V269*1,"0")+IFERROR(V270*1,"0")+IFERROR(V271*1,"0")+IFERROR(V275*1,"0")+IFERROR(V279*1,"0")</f>
        <v>0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2220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0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200.64000000000001</v>
      </c>
      <c r="R473" s="47">
        <f>IFERROR(V436*1,"0")+IFERROR(V437*1,"0")+IFERROR(V441*1,"0")+IFERROR(V442*1,"0")+IFERROR(V446*1,"0")+IFERROR(V450*1,"0")+IFERROR(V451*1,"0")</f>
        <v>0</v>
      </c>
      <c r="S473" s="47">
        <f>IFERROR(V456*1,"0")+IFERROR(V460*1,"0")</f>
        <v>0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2023-09-28T11:12:25Z</dcterms:modified>
</cp:coreProperties>
</file>