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V444" i="2"/>
  <c r="W444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P468" i="2" s="1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V336" i="2"/>
  <c r="U336" i="2"/>
  <c r="V335" i="2"/>
  <c r="U335" i="2"/>
  <c r="W334" i="2"/>
  <c r="V334" i="2"/>
  <c r="M334" i="2"/>
  <c r="W333" i="2"/>
  <c r="W335" i="2" s="1"/>
  <c r="V333" i="2"/>
  <c r="M333" i="2"/>
  <c r="U329" i="2"/>
  <c r="U328" i="2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W316" i="2"/>
  <c r="V316" i="2"/>
  <c r="M316" i="2"/>
  <c r="V315" i="2"/>
  <c r="V318" i="2" s="1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V308" i="2"/>
  <c r="M308" i="2"/>
  <c r="V305" i="2"/>
  <c r="U305" i="2"/>
  <c r="U304" i="2"/>
  <c r="V303" i="2"/>
  <c r="V304" i="2" s="1"/>
  <c r="M303" i="2"/>
  <c r="U301" i="2"/>
  <c r="U300" i="2"/>
  <c r="V299" i="2"/>
  <c r="V300" i="2" s="1"/>
  <c r="M299" i="2"/>
  <c r="U297" i="2"/>
  <c r="U296" i="2"/>
  <c r="W295" i="2"/>
  <c r="V295" i="2"/>
  <c r="M295" i="2"/>
  <c r="V294" i="2"/>
  <c r="V297" i="2" s="1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W286" i="2"/>
  <c r="V286" i="2"/>
  <c r="M286" i="2"/>
  <c r="V285" i="2"/>
  <c r="M285" i="2"/>
  <c r="W284" i="2"/>
  <c r="V284" i="2"/>
  <c r="M284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V251" i="2"/>
  <c r="W251" i="2" s="1"/>
  <c r="M251" i="2"/>
  <c r="V250" i="2"/>
  <c r="W250" i="2" s="1"/>
  <c r="V249" i="2"/>
  <c r="W249" i="2" s="1"/>
  <c r="M249" i="2"/>
  <c r="W248" i="2"/>
  <c r="V248" i="2"/>
  <c r="M248" i="2"/>
  <c r="V247" i="2"/>
  <c r="W247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W236" i="2"/>
  <c r="V236" i="2"/>
  <c r="M236" i="2"/>
  <c r="W235" i="2"/>
  <c r="W237" i="2" s="1"/>
  <c r="V235" i="2"/>
  <c r="V237" i="2" s="1"/>
  <c r="W234" i="2"/>
  <c r="V234" i="2"/>
  <c r="U232" i="2"/>
  <c r="U231" i="2"/>
  <c r="W230" i="2"/>
  <c r="V230" i="2"/>
  <c r="M230" i="2"/>
  <c r="W229" i="2"/>
  <c r="V229" i="2"/>
  <c r="M229" i="2"/>
  <c r="V228" i="2"/>
  <c r="W228" i="2" s="1"/>
  <c r="M228" i="2"/>
  <c r="V227" i="2"/>
  <c r="W227" i="2" s="1"/>
  <c r="M227" i="2"/>
  <c r="U225" i="2"/>
  <c r="U224" i="2"/>
  <c r="W223" i="2"/>
  <c r="V223" i="2"/>
  <c r="M223" i="2"/>
  <c r="W222" i="2"/>
  <c r="V222" i="2"/>
  <c r="M222" i="2"/>
  <c r="W221" i="2"/>
  <c r="V221" i="2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W195" i="2"/>
  <c r="V195" i="2"/>
  <c r="M195" i="2"/>
  <c r="W194" i="2"/>
  <c r="V194" i="2"/>
  <c r="M194" i="2"/>
  <c r="W193" i="2"/>
  <c r="V193" i="2"/>
  <c r="M193" i="2"/>
  <c r="V192" i="2"/>
  <c r="W192" i="2" s="1"/>
  <c r="M192" i="2"/>
  <c r="V191" i="2"/>
  <c r="W191" i="2" s="1"/>
  <c r="M191" i="2"/>
  <c r="W190" i="2"/>
  <c r="V190" i="2"/>
  <c r="M190" i="2"/>
  <c r="W189" i="2"/>
  <c r="V189" i="2"/>
  <c r="V205" i="2" s="1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M135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V9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V61" i="2"/>
  <c r="W61" i="2" s="1"/>
  <c r="M61" i="2"/>
  <c r="W60" i="2"/>
  <c r="V60" i="2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V296" i="2" l="1"/>
  <c r="V270" i="2"/>
  <c r="W46" i="2"/>
  <c r="W48" i="2" s="1"/>
  <c r="V49" i="2"/>
  <c r="V48" i="2"/>
  <c r="W204" i="2"/>
  <c r="U461" i="2"/>
  <c r="V55" i="2"/>
  <c r="D468" i="2"/>
  <c r="V259" i="2"/>
  <c r="W327" i="2"/>
  <c r="W328" i="2" s="1"/>
  <c r="W299" i="2"/>
  <c r="W300" i="2" s="1"/>
  <c r="V301" i="2"/>
  <c r="W231" i="2"/>
  <c r="N468" i="2"/>
  <c r="V359" i="2"/>
  <c r="V329" i="2"/>
  <c r="V446" i="2"/>
  <c r="W446" i="2"/>
  <c r="W315" i="2"/>
  <c r="W317" i="2" s="1"/>
  <c r="V317" i="2"/>
  <c r="V161" i="2"/>
  <c r="W134" i="2"/>
  <c r="V143" i="2"/>
  <c r="O468" i="2"/>
  <c r="W254" i="2"/>
  <c r="V56" i="2"/>
  <c r="W294" i="2"/>
  <c r="W296" i="2" s="1"/>
  <c r="M468" i="2"/>
  <c r="V107" i="2"/>
  <c r="V352" i="2"/>
  <c r="E468" i="2"/>
  <c r="V181" i="2"/>
  <c r="W218" i="2"/>
  <c r="W224" i="2" s="1"/>
  <c r="V231" i="2"/>
  <c r="R468" i="2"/>
  <c r="V459" i="2"/>
  <c r="W283" i="2"/>
  <c r="V292" i="2"/>
  <c r="V291" i="2"/>
  <c r="W308" i="2"/>
  <c r="W312" i="2" s="1"/>
  <c r="Q468" i="2"/>
  <c r="U462" i="2"/>
  <c r="U458" i="2"/>
  <c r="F10" i="2"/>
  <c r="W153" i="2"/>
  <c r="W82" i="2"/>
  <c r="W180" i="2"/>
  <c r="W160" i="2"/>
  <c r="W142" i="2"/>
  <c r="W94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58" i="2" l="1"/>
  <c r="V461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<sst xmlns="http://schemas.openxmlformats.org/spreadsheetml/2006/main" count="2662" uniqueCount="628">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</sst>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43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40</v>
      </c>
      <c r="V46" s="56">
        <f>IFERROR(IF(U46="",0,CEILING((U46/$H46),1)*$H46),"")</f>
        <v>43.2</v>
      </c>
      <c r="W46" s="42">
        <f>IFERROR(IF(V46=0,"",ROUNDUP(V46/H46,0)*0.02175),"")</f>
        <v>8.6999999999999994E-2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3.7037037037037033</v>
      </c>
      <c r="V48" s="44">
        <f>IFERROR(V46/H46,"0")+IFERROR(V47/H47,"0")</f>
        <v>4</v>
      </c>
      <c r="W48" s="44">
        <f>IFERROR(IF(W46="",0,W46),"0")+IFERROR(IF(W47="",0,W47),"0")</f>
        <v>8.6999999999999994E-2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40</v>
      </c>
      <c r="V49" s="44">
        <f>IFERROR(SUM(V46:V47),"0")</f>
        <v>43.2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100</v>
      </c>
      <c r="V52" s="56">
        <f>IFERROR(IF(U52="",0,CEILING((U52/$H52),1)*$H52),"")</f>
        <v>108</v>
      </c>
      <c r="W52" s="42">
        <f>IFERROR(IF(V52=0,"",ROUNDUP(V52/H52,0)*0.02175),"")</f>
        <v>0.21749999999999997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20</v>
      </c>
      <c r="V53" s="56">
        <f>IFERROR(IF(U53="",0,CEILING((U53/$H53),1)*$H53),"")</f>
        <v>22.5</v>
      </c>
      <c r="W53" s="42">
        <f>IFERROR(IF(V53=0,"",ROUNDUP(V53/H53,0)*0.00937),"")</f>
        <v>4.6850000000000003E-2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13.703703703703704</v>
      </c>
      <c r="V55" s="44">
        <f>IFERROR(V52/H52,"0")+IFERROR(V53/H53,"0")+IFERROR(V54/H54,"0")</f>
        <v>15</v>
      </c>
      <c r="W55" s="44">
        <f>IFERROR(IF(W52="",0,W52),"0")+IFERROR(IF(W53="",0,W53),"0")+IFERROR(IF(W54="",0,W54),"0")</f>
        <v>0.26434999999999997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120</v>
      </c>
      <c r="V56" s="44">
        <f>IFERROR(SUM(V52:V54),"0")</f>
        <v>130.5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10</v>
      </c>
      <c r="V61" s="56">
        <f t="shared" si="2"/>
        <v>10.8</v>
      </c>
      <c r="W61" s="42">
        <f>IFERROR(IF(V61=0,"",ROUNDUP(V61/H61,0)*0.02175),"")</f>
        <v>2.1749999999999999E-2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0.92592592592592582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2.1749999999999999E-2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10</v>
      </c>
      <c r="V74" s="44">
        <f>IFERROR(SUM(V59:V72),"0")</f>
        <v>10.8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12</v>
      </c>
      <c r="V81" s="56">
        <f t="shared" si="4"/>
        <v>12</v>
      </c>
      <c r="W81" s="42">
        <f>IFERROR(IF(V81=0,"",ROUNDUP(V81/H81,0)*0.00753),"")</f>
        <v>3.0120000000000001E-2</v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4</v>
      </c>
      <c r="V82" s="44">
        <f>IFERROR(V76/H76,"0")+IFERROR(V77/H77,"0")+IFERROR(V78/H78,"0")+IFERROR(V79/H79,"0")+IFERROR(V80/H80,"0")+IFERROR(V81/H81,"0")</f>
        <v>4</v>
      </c>
      <c r="W82" s="44">
        <f>IFERROR(IF(W76="",0,W76),"0")+IFERROR(IF(W77="",0,W77),"0")+IFERROR(IF(W78="",0,W78),"0")+IFERROR(IF(W79="",0,W79),"0")+IFERROR(IF(W80="",0,W80),"0")+IFERROR(IF(W81="",0,W81),"0")</f>
        <v>3.0120000000000001E-2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12</v>
      </c>
      <c r="V83" s="44">
        <f>IFERROR(SUM(V76:V81),"0")</f>
        <v>12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113</v>
      </c>
      <c r="V97" s="56">
        <f t="shared" ref="V97:V105" si="6">IFERROR(IF(U97="",0,CEILING((U97/$H97),1)*$H97),"")</f>
        <v>113.39999999999999</v>
      </c>
      <c r="W97" s="42">
        <f>IFERROR(IF(V97=0,"",ROUNDUP(V97/H97,0)*0.02175),"")</f>
        <v>0.30449999999999999</v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80</v>
      </c>
      <c r="V99" s="56">
        <f t="shared" si="6"/>
        <v>81</v>
      </c>
      <c r="W99" s="42">
        <f>IFERROR(IF(V99=0,"",ROUNDUP(V99/H99,0)*0.02175),"")</f>
        <v>0.21749999999999997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10</v>
      </c>
      <c r="V102" s="56">
        <f t="shared" si="6"/>
        <v>10.8</v>
      </c>
      <c r="W102" s="42">
        <f>IFERROR(IF(V102=0,"",ROUNDUP(V102/H102,0)*0.00937),"")</f>
        <v>3.7479999999999999E-2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27.530864197530864</v>
      </c>
      <c r="V106" s="44">
        <f>IFERROR(V97/H97,"0")+IFERROR(V98/H98,"0")+IFERROR(V99/H99,"0")+IFERROR(V100/H100,"0")+IFERROR(V101/H101,"0")+IFERROR(V102/H102,"0")+IFERROR(V103/H103,"0")+IFERROR(V104/H104,"0")+IFERROR(V105/H105,"0")</f>
        <v>28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0.55947999999999998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203</v>
      </c>
      <c r="V107" s="44">
        <f>IFERROR(SUM(V97:V105),"0")</f>
        <v>205.2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116</v>
      </c>
      <c r="V118" s="56">
        <f>IFERROR(IF(U118="",0,CEILING((U118/$H118),1)*$H118),"")</f>
        <v>121.5</v>
      </c>
      <c r="W118" s="42">
        <f>IFERROR(IF(V118=0,"",ROUNDUP(V118/H118,0)*0.02175),"")</f>
        <v>0.32624999999999998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13</v>
      </c>
      <c r="V120" s="56">
        <f>IFERROR(IF(U120="",0,CEILING((U120/$H120),1)*$H120),"")</f>
        <v>13.5</v>
      </c>
      <c r="W120" s="42">
        <f>IFERROR(IF(V120=0,"",ROUNDUP(V120/H120,0)*0.00753),"")</f>
        <v>3.7650000000000003E-2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19.135802469135804</v>
      </c>
      <c r="V122" s="44">
        <f>IFERROR(V118/H118,"0")+IFERROR(V119/H119,"0")+IFERROR(V120/H120,"0")+IFERROR(V121/H121,"0")</f>
        <v>20</v>
      </c>
      <c r="W122" s="44">
        <f>IFERROR(IF(W118="",0,W118),"0")+IFERROR(IF(W119="",0,W119),"0")+IFERROR(IF(W120="",0,W120),"0")+IFERROR(IF(W121="",0,W121),"0")</f>
        <v>0.3639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129</v>
      </c>
      <c r="V123" s="44">
        <f>IFERROR(SUM(V118:V121),"0")</f>
        <v>135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50</v>
      </c>
      <c r="V134" s="56">
        <f t="shared" ref="V134:V141" si="7">IFERROR(IF(U134="",0,CEILING((U134/$H134),1)*$H134),"")</f>
        <v>50.400000000000006</v>
      </c>
      <c r="W134" s="42">
        <f>IFERROR(IF(V134=0,"",ROUNDUP(V134/H134,0)*0.00753),"")</f>
        <v>9.0359999999999996E-2</v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130</v>
      </c>
      <c r="V136" s="56">
        <f t="shared" si="7"/>
        <v>130.20000000000002</v>
      </c>
      <c r="W136" s="42">
        <f>IFERROR(IF(V136=0,"",ROUNDUP(V136/H136,0)*0.00753),"")</f>
        <v>0.23343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42.857142857142861</v>
      </c>
      <c r="V142" s="44">
        <f>IFERROR(V134/H134,"0")+IFERROR(V135/H135,"0")+IFERROR(V136/H136,"0")+IFERROR(V137/H137,"0")+IFERROR(V138/H138,"0")+IFERROR(V139/H139,"0")+IFERROR(V140/H140,"0")+IFERROR(V141/H141,"0")</f>
        <v>43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0.32379000000000002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180</v>
      </c>
      <c r="V143" s="44">
        <f>IFERROR(SUM(V134:V141),"0")</f>
        <v>180.60000000000002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243</v>
      </c>
      <c r="V156" s="56">
        <f>IFERROR(IF(U156="",0,CEILING((U156/$H156),1)*$H156),"")</f>
        <v>243.00000000000003</v>
      </c>
      <c r="W156" s="42">
        <f>IFERROR(IF(V156=0,"",ROUNDUP(V156/H156,0)*0.00937),"")</f>
        <v>0.42164999999999997</v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243</v>
      </c>
      <c r="V157" s="56">
        <f>IFERROR(IF(U157="",0,CEILING((U157/$H157),1)*$H157),"")</f>
        <v>243.00000000000003</v>
      </c>
      <c r="W157" s="42">
        <f>IFERROR(IF(V157=0,"",ROUNDUP(V157/H157,0)*0.00937),"")</f>
        <v>0.42164999999999997</v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243</v>
      </c>
      <c r="V158" s="56">
        <f>IFERROR(IF(U158="",0,CEILING((U158/$H158),1)*$H158),"")</f>
        <v>243.00000000000003</v>
      </c>
      <c r="W158" s="42">
        <f>IFERROR(IF(V158=0,"",ROUNDUP(V158/H158,0)*0.00937),"")</f>
        <v>0.42164999999999997</v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243</v>
      </c>
      <c r="V159" s="56">
        <f>IFERROR(IF(U159="",0,CEILING((U159/$H159),1)*$H159),"")</f>
        <v>243.00000000000003</v>
      </c>
      <c r="W159" s="42">
        <f>IFERROR(IF(V159=0,"",ROUNDUP(V159/H159,0)*0.00937),"")</f>
        <v>0.42164999999999997</v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180</v>
      </c>
      <c r="V160" s="44">
        <f>IFERROR(V156/H156,"0")+IFERROR(V157/H157,"0")+IFERROR(V158/H158,"0")+IFERROR(V159/H159,"0")</f>
        <v>180</v>
      </c>
      <c r="W160" s="44">
        <f>IFERROR(IF(W156="",0,W156),"0")+IFERROR(IF(W157="",0,W157),"0")+IFERROR(IF(W158="",0,W158),"0")+IFERROR(IF(W159="",0,W159),"0")</f>
        <v>1.6865999999999999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972</v>
      </c>
      <c r="V161" s="44">
        <f>IFERROR(SUM(V156:V159),"0")</f>
        <v>972.00000000000011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170</v>
      </c>
      <c r="V164" s="56">
        <f t="shared" si="8"/>
        <v>171.6</v>
      </c>
      <c r="W164" s="42">
        <f>IFERROR(IF(V164=0,"",ROUNDUP(V164/H164,0)*0.02175),"")</f>
        <v>0.47849999999999998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90</v>
      </c>
      <c r="V168" s="56">
        <f t="shared" si="8"/>
        <v>93.6</v>
      </c>
      <c r="W168" s="42">
        <f>IFERROR(IF(V168=0,"",ROUNDUP(V168/H168,0)*0.02175),"")</f>
        <v>0.26100000000000001</v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2</v>
      </c>
      <c r="V170" s="56">
        <f t="shared" si="8"/>
        <v>2.4</v>
      </c>
      <c r="W170" s="42">
        <f>IFERROR(IF(V170=0,"",ROUNDUP(V170/H170,0)*0.00753),"")</f>
        <v>7.5300000000000002E-3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2</v>
      </c>
      <c r="V172" s="56">
        <f t="shared" si="8"/>
        <v>2.4</v>
      </c>
      <c r="W172" s="42">
        <f>IFERROR(IF(V172=0,"",ROUNDUP(V172/H172,0)*0.00753),"")</f>
        <v>7.5300000000000002E-3</v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2</v>
      </c>
      <c r="V175" s="56">
        <f t="shared" si="8"/>
        <v>2.4</v>
      </c>
      <c r="W175" s="42">
        <f t="shared" si="9"/>
        <v>7.5300000000000002E-3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2</v>
      </c>
      <c r="V178" s="56">
        <f t="shared" si="8"/>
        <v>2.4</v>
      </c>
      <c r="W178" s="42">
        <f t="shared" si="9"/>
        <v>7.5300000000000002E-3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36.666666666666679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38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0.76962000000000019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268</v>
      </c>
      <c r="V181" s="44">
        <f>IFERROR(SUM(V163:V179),"0")</f>
        <v>274.7999999999999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10</v>
      </c>
      <c r="V191" s="56">
        <f t="shared" si="10"/>
        <v>10.8</v>
      </c>
      <c r="W191" s="42">
        <f>IFERROR(IF(V191=0,"",ROUNDUP(V191/H191,0)*0.02175),"")</f>
        <v>2.1749999999999999E-2</v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0.92592592592592582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2.1749999999999999E-2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10</v>
      </c>
      <c r="V205" s="44">
        <f>IFERROR(SUM(V189:V203),"0")</f>
        <v>10.8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82</v>
      </c>
      <c r="V211" s="56">
        <f>IFERROR(IF(U211="",0,CEILING((U211/$H211),1)*$H211),"")</f>
        <v>84</v>
      </c>
      <c r="W211" s="42">
        <f>IFERROR(IF(V211=0,"",ROUNDUP(V211/H211,0)*0.00753),"")</f>
        <v>0.15060000000000001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52</v>
      </c>
      <c r="V212" s="56">
        <f>IFERROR(IF(U212="",0,CEILING((U212/$H212),1)*$H212),"")</f>
        <v>54.6</v>
      </c>
      <c r="W212" s="42">
        <f>IFERROR(IF(V212=0,"",ROUNDUP(V212/H212,0)*0.00753),"")</f>
        <v>9.7890000000000005E-2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4</v>
      </c>
      <c r="V213" s="56">
        <f>IFERROR(IF(U213="",0,CEILING((U213/$H213),1)*$H213),"")</f>
        <v>4.2</v>
      </c>
      <c r="W213" s="42">
        <f>IFERROR(IF(V213=0,"",ROUNDUP(V213/H213,0)*0.00502),"")</f>
        <v>1.004E-2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33.809523809523803</v>
      </c>
      <c r="V215" s="44">
        <f>IFERROR(V211/H211,"0")+IFERROR(V212/H212,"0")+IFERROR(V213/H213,"0")+IFERROR(V214/H214,"0")</f>
        <v>35</v>
      </c>
      <c r="W215" s="44">
        <f>IFERROR(IF(W211="",0,W211),"0")+IFERROR(IF(W212="",0,W212),"0")+IFERROR(IF(W213="",0,W213),"0")+IFERROR(IF(W214="",0,W214),"0")</f>
        <v>0.25853000000000004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138</v>
      </c>
      <c r="V216" s="44">
        <f>IFERROR(SUM(V211:V214),"0")</f>
        <v>142.79999999999998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20</v>
      </c>
      <c r="V218" s="56">
        <f t="shared" ref="V218:V223" si="12">IFERROR(IF(U218="",0,CEILING((U218/$H218),1)*$H218),"")</f>
        <v>24.299999999999997</v>
      </c>
      <c r="W218" s="42">
        <f>IFERROR(IF(V218=0,"",ROUNDUP(V218/H218,0)*0.02175),"")</f>
        <v>6.5250000000000002E-2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2.4691358024691361</v>
      </c>
      <c r="V224" s="44">
        <f>IFERROR(V218/H218,"0")+IFERROR(V219/H219,"0")+IFERROR(V220/H220,"0")+IFERROR(V221/H221,"0")+IFERROR(V222/H222,"0")+IFERROR(V223/H223,"0")</f>
        <v>3</v>
      </c>
      <c r="W224" s="44">
        <f>IFERROR(IF(W218="",0,W218),"0")+IFERROR(IF(W219="",0,W219),"0")+IFERROR(IF(W220="",0,W220),"0")+IFERROR(IF(W221="",0,W221),"0")+IFERROR(IF(W222="",0,W222),"0")+IFERROR(IF(W223="",0,W223),"0")</f>
        <v>6.5250000000000002E-2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20</v>
      </c>
      <c r="V225" s="44">
        <f>IFERROR(SUM(V218:V223),"0")</f>
        <v>24.299999999999997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50</v>
      </c>
      <c r="V227" s="56">
        <f>IFERROR(IF(U227="",0,CEILING((U227/$H227),1)*$H227),"")</f>
        <v>50.400000000000006</v>
      </c>
      <c r="W227" s="42">
        <f>IFERROR(IF(V227=0,"",ROUNDUP(V227/H227,0)*0.02175),"")</f>
        <v>0.1305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224</v>
      </c>
      <c r="V228" s="56">
        <f>IFERROR(IF(U228="",0,CEILING((U228/$H228),1)*$H228),"")</f>
        <v>226.2</v>
      </c>
      <c r="W228" s="42">
        <f>IFERROR(IF(V228=0,"",ROUNDUP(V228/H228,0)*0.02175),"")</f>
        <v>0.63074999999999992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30</v>
      </c>
      <c r="V229" s="56">
        <f>IFERROR(IF(U229="",0,CEILING((U229/$H229),1)*$H229),"")</f>
        <v>33.6</v>
      </c>
      <c r="W229" s="42">
        <f>IFERROR(IF(V229=0,"",ROUNDUP(V229/H229,0)*0.02175),"")</f>
        <v>8.6999999999999994E-2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38.241758241758241</v>
      </c>
      <c r="V231" s="44">
        <f>IFERROR(V227/H227,"0")+IFERROR(V228/H228,"0")+IFERROR(V229/H229,"0")+IFERROR(V230/H230,"0")</f>
        <v>39</v>
      </c>
      <c r="W231" s="44">
        <f>IFERROR(IF(W227="",0,W227),"0")+IFERROR(IF(W228="",0,W228),"0")+IFERROR(IF(W229="",0,W229),"0")+IFERROR(IF(W230="",0,W230),"0")</f>
        <v>0.84824999999999995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304</v>
      </c>
      <c r="V232" s="44">
        <f>IFERROR(SUM(V227:V230),"0")</f>
        <v>310.20000000000005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30</v>
      </c>
      <c r="V247" s="56">
        <f t="shared" ref="V247:V253" si="13">IFERROR(IF(U247="",0,CEILING((U247/$H247),1)*$H247),"")</f>
        <v>32.400000000000006</v>
      </c>
      <c r="W247" s="42">
        <f>IFERROR(IF(V247=0,"",ROUNDUP(V247/H247,0)*0.02175),"")</f>
        <v>6.5250000000000002E-2</v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20</v>
      </c>
      <c r="V249" s="56">
        <f t="shared" si="13"/>
        <v>21.6</v>
      </c>
      <c r="W249" s="42">
        <f>IFERROR(IF(V249=0,"",ROUNDUP(V249/H249,0)*0.02039),"")</f>
        <v>4.0779999999999997E-2</v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10</v>
      </c>
      <c r="V251" s="56">
        <f t="shared" si="13"/>
        <v>10.8</v>
      </c>
      <c r="W251" s="42">
        <f>IFERROR(IF(V251=0,"",ROUNDUP(V251/H251,0)*0.02175),"")</f>
        <v>2.1749999999999999E-2</v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5.5555555555555554</v>
      </c>
      <c r="V254" s="44">
        <f>IFERROR(V247/H247,"0")+IFERROR(V248/H248,"0")+IFERROR(V249/H249,"0")+IFERROR(V250/H250,"0")+IFERROR(V251/H251,"0")+IFERROR(V252/H252,"0")+IFERROR(V253/H253,"0")</f>
        <v>6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0.12778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60</v>
      </c>
      <c r="V255" s="44">
        <f>IFERROR(SUM(V247:V253),"0")</f>
        <v>64.800000000000011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50</v>
      </c>
      <c r="V257" s="56">
        <f>IFERROR(IF(U257="",0,CEILING((U257/$H257),1)*$H257),"")</f>
        <v>52.56</v>
      </c>
      <c r="W257" s="42">
        <f>IFERROR(IF(V257=0,"",ROUNDUP(V257/H257,0)*0.00753),"")</f>
        <v>9.0359999999999996E-2</v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11.415525114155251</v>
      </c>
      <c r="V259" s="44">
        <f>IFERROR(V257/H257,"0")+IFERROR(V258/H258,"0")</f>
        <v>12</v>
      </c>
      <c r="W259" s="44">
        <f>IFERROR(IF(W257="",0,W257),"0")+IFERROR(IF(W258="",0,W258),"0")</f>
        <v>9.0359999999999996E-2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50</v>
      </c>
      <c r="V260" s="44">
        <f>IFERROR(SUM(V257:V258),"0")</f>
        <v>52.56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118</v>
      </c>
      <c r="V267" s="56">
        <f>IFERROR(IF(U267="",0,CEILING((U267/$H267),1)*$H267),"")</f>
        <v>121.5</v>
      </c>
      <c r="W267" s="42">
        <f>IFERROR(IF(V267=0,"",ROUNDUP(V267/H267,0)*0.02175),"")</f>
        <v>0.32624999999999998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2</v>
      </c>
      <c r="V268" s="56">
        <f>IFERROR(IF(U268="",0,CEILING((U268/$H268),1)*$H268),"")</f>
        <v>2.52</v>
      </c>
      <c r="W268" s="42">
        <f>IFERROR(IF(V268=0,"",ROUNDUP(V268/H268,0)*0.00753),"")</f>
        <v>7.5300000000000002E-3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5</v>
      </c>
      <c r="V269" s="56">
        <f>IFERROR(IF(U269="",0,CEILING((U269/$H269),1)*$H269),"")</f>
        <v>5.04</v>
      </c>
      <c r="W269" s="42">
        <f>IFERROR(IF(V269=0,"",ROUNDUP(V269/H269,0)*0.00753),"")</f>
        <v>1.506E-2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17.345679012345681</v>
      </c>
      <c r="V270" s="44">
        <f>IFERROR(V267/H267,"0")+IFERROR(V268/H268,"0")+IFERROR(V269/H269,"0")</f>
        <v>18</v>
      </c>
      <c r="W270" s="44">
        <f>IFERROR(IF(W267="",0,W267),"0")+IFERROR(IF(W268="",0,W268),"0")+IFERROR(IF(W269="",0,W269),"0")</f>
        <v>0.34883999999999998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125</v>
      </c>
      <c r="V271" s="44">
        <f>IFERROR(SUM(V267:V269),"0")</f>
        <v>129.06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2800</v>
      </c>
      <c r="V283" s="56">
        <f t="shared" ref="V283:V290" si="14">IFERROR(IF(U283="",0,CEILING((U283/$H283),1)*$H283),"")</f>
        <v>2805</v>
      </c>
      <c r="W283" s="42">
        <f>IFERROR(IF(V283=0,"",ROUNDUP(V283/H283,0)*0.02175),"")</f>
        <v>4.0672499999999996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930</v>
      </c>
      <c r="V285" s="56">
        <f t="shared" si="14"/>
        <v>930</v>
      </c>
      <c r="W285" s="42">
        <f>IFERROR(IF(V285=0,"",ROUNDUP(V285/H285,0)*0.02175),"")</f>
        <v>1.3484999999999998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3150</v>
      </c>
      <c r="V287" s="56">
        <f t="shared" si="14"/>
        <v>3150</v>
      </c>
      <c r="W287" s="42">
        <f>IFERROR(IF(V287=0,"",ROUNDUP(V287/H287,0)*0.02175),"")</f>
        <v>4.5674999999999999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458.66666666666663</v>
      </c>
      <c r="V291" s="44">
        <f>IFERROR(V283/H283,"0")+IFERROR(V284/H284,"0")+IFERROR(V285/H285,"0")+IFERROR(V286/H286,"0")+IFERROR(V287/H287,"0")+IFERROR(V288/H288,"0")+IFERROR(V289/H289,"0")+IFERROR(V290/H290,"0")</f>
        <v>459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9.9832499999999982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6880</v>
      </c>
      <c r="V292" s="44">
        <f>IFERROR(SUM(V283:V290),"0")</f>
        <v>6885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1330</v>
      </c>
      <c r="V294" s="56">
        <f>IFERROR(IF(U294="",0,CEILING((U294/$H294),1)*$H294),"")</f>
        <v>1335</v>
      </c>
      <c r="W294" s="42">
        <f>IFERROR(IF(V294=0,"",ROUNDUP(V294/H294,0)*0.02175),"")</f>
        <v>1.9357499999999999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88.666666666666671</v>
      </c>
      <c r="V296" s="44">
        <f>IFERROR(V294/H294,"0")+IFERROR(V295/H295,"0")</f>
        <v>89</v>
      </c>
      <c r="W296" s="44">
        <f>IFERROR(IF(W294="",0,W294),"0")+IFERROR(IF(W295="",0,W295),"0")</f>
        <v>1.9357499999999999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1330</v>
      </c>
      <c r="V297" s="44">
        <f>IFERROR(SUM(V294:V295),"0")</f>
        <v>1335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500</v>
      </c>
      <c r="V299" s="56">
        <f>IFERROR(IF(U299="",0,CEILING((U299/$H299),1)*$H299),"")</f>
        <v>507</v>
      </c>
      <c r="W299" s="42">
        <f>IFERROR(IF(V299=0,"",ROUNDUP(V299/H299,0)*0.02175),"")</f>
        <v>1.4137499999999998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64.102564102564102</v>
      </c>
      <c r="V300" s="44">
        <f>IFERROR(V299/H299,"0")</f>
        <v>65</v>
      </c>
      <c r="W300" s="44">
        <f>IFERROR(IF(W299="",0,W299),"0")</f>
        <v>1.4137499999999998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500</v>
      </c>
      <c r="V301" s="44">
        <f>IFERROR(SUM(V299:V299),"0")</f>
        <v>507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130</v>
      </c>
      <c r="V303" s="56">
        <f>IFERROR(IF(U303="",0,CEILING((U303/$H303),1)*$H303),"")</f>
        <v>132.6</v>
      </c>
      <c r="W303" s="42">
        <f>IFERROR(IF(V303=0,"",ROUNDUP(V303/H303,0)*0.02175),"")</f>
        <v>0.36974999999999997</v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16.666666666666668</v>
      </c>
      <c r="V304" s="44">
        <f>IFERROR(V303/H303,"0")</f>
        <v>17</v>
      </c>
      <c r="W304" s="44">
        <f>IFERROR(IF(W303="",0,W303),"0")</f>
        <v>0.36974999999999997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130</v>
      </c>
      <c r="V305" s="44">
        <f>IFERROR(SUM(V303:V303),"0")</f>
        <v>132.6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180</v>
      </c>
      <c r="V308" s="56">
        <f>IFERROR(IF(U308="",0,CEILING((U308/$H308),1)*$H308),"")</f>
        <v>180</v>
      </c>
      <c r="W308" s="42">
        <f>IFERROR(IF(V308=0,"",ROUNDUP(V308/H308,0)*0.02175),"")</f>
        <v>0.32624999999999998</v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15</v>
      </c>
      <c r="V312" s="44">
        <f>IFERROR(V308/H308,"0")+IFERROR(V309/H309,"0")+IFERROR(V310/H310,"0")+IFERROR(V311/H311,"0")</f>
        <v>15</v>
      </c>
      <c r="W312" s="44">
        <f>IFERROR(IF(W308="",0,W308),"0")+IFERROR(IF(W309="",0,W309),"0")+IFERROR(IF(W310="",0,W310),"0")+IFERROR(IF(W311="",0,W311),"0")</f>
        <v>0.32624999999999998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180</v>
      </c>
      <c r="V313" s="44">
        <f>IFERROR(SUM(V308:V311),"0")</f>
        <v>180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150</v>
      </c>
      <c r="V315" s="56">
        <f>IFERROR(IF(U315="",0,CEILING((U315/$H315),1)*$H315),"")</f>
        <v>153.29999999999998</v>
      </c>
      <c r="W315" s="42">
        <f>IFERROR(IF(V315=0,"",ROUNDUP(V315/H315,0)*0.00753),"")</f>
        <v>0.26355000000000001</v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34.246575342465754</v>
      </c>
      <c r="V317" s="44">
        <f>IFERROR(V315/H315,"0")+IFERROR(V316/H316,"0")</f>
        <v>35</v>
      </c>
      <c r="W317" s="44">
        <f>IFERROR(IF(W315="",0,W315),"0")+IFERROR(IF(W316="",0,W316),"0")</f>
        <v>0.26355000000000001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150</v>
      </c>
      <c r="V318" s="44">
        <f>IFERROR(SUM(V315:V316),"0")</f>
        <v>153.29999999999998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140</v>
      </c>
      <c r="V320" s="56">
        <f>IFERROR(IF(U320="",0,CEILING((U320/$H320),1)*$H320),"")</f>
        <v>140.4</v>
      </c>
      <c r="W320" s="42">
        <f>IFERROR(IF(V320=0,"",ROUNDUP(V320/H320,0)*0.02175),"")</f>
        <v>0.39149999999999996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17.948717948717949</v>
      </c>
      <c r="V324" s="44">
        <f>IFERROR(V320/H320,"0")+IFERROR(V321/H321,"0")+IFERROR(V322/H322,"0")+IFERROR(V323/H323,"0")</f>
        <v>18</v>
      </c>
      <c r="W324" s="44">
        <f>IFERROR(IF(W320="",0,W320),"0")+IFERROR(IF(W321="",0,W321),"0")+IFERROR(IF(W322="",0,W322),"0")+IFERROR(IF(W323="",0,W323),"0")</f>
        <v>0.39149999999999996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140</v>
      </c>
      <c r="V325" s="44">
        <f>IFERROR(SUM(V320:V323),"0")</f>
        <v>140.4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120</v>
      </c>
      <c r="V327" s="56">
        <f>IFERROR(IF(U327="",0,CEILING((U327/$H327),1)*$H327),"")</f>
        <v>124.8</v>
      </c>
      <c r="W327" s="42">
        <f>IFERROR(IF(V327=0,"",ROUNDUP(V327/H327,0)*0.02175),"")</f>
        <v>0.34799999999999998</v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15.384615384615385</v>
      </c>
      <c r="V328" s="44">
        <f>IFERROR(V327/H327,"0")</f>
        <v>16</v>
      </c>
      <c r="W328" s="44">
        <f>IFERROR(IF(W327="",0,W327),"0")</f>
        <v>0.34799999999999998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120</v>
      </c>
      <c r="V329" s="44">
        <f>IFERROR(SUM(V327:V327),"0")</f>
        <v>124.8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365</v>
      </c>
      <c r="V338" s="56">
        <f t="shared" ref="V338:V350" si="15">IFERROR(IF(U338="",0,CEILING((U338/$H338),1)*$H338),"")</f>
        <v>365.40000000000003</v>
      </c>
      <c r="W338" s="42">
        <f>IFERROR(IF(V338=0,"",ROUNDUP(V338/H338,0)*0.00753),"")</f>
        <v>0.65510999999999997</v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120</v>
      </c>
      <c r="V339" s="56">
        <f t="shared" si="15"/>
        <v>121.80000000000001</v>
      </c>
      <c r="W339" s="42">
        <f>IFERROR(IF(V339=0,"",ROUNDUP(V339/H339,0)*0.00753),"")</f>
        <v>0.21837000000000001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388</v>
      </c>
      <c r="V340" s="56">
        <f t="shared" si="15"/>
        <v>390.6</v>
      </c>
      <c r="W340" s="42">
        <f>IFERROR(IF(V340=0,"",ROUNDUP(V340/H340,0)*0.00753),"")</f>
        <v>0.70028999999999997</v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2</v>
      </c>
      <c r="V343" s="56">
        <f t="shared" si="15"/>
        <v>2.1</v>
      </c>
      <c r="W343" s="42">
        <f t="shared" si="16"/>
        <v>5.0200000000000002E-3</v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208.8095238095238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210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1.5787900000000001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875</v>
      </c>
      <c r="V352" s="44">
        <f>IFERROR(SUM(V338:V350),"0")</f>
        <v>879.90000000000009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30</v>
      </c>
      <c r="V354" s="56">
        <f>IFERROR(IF(U354="",0,CEILING((U354/$H354),1)*$H354),"")</f>
        <v>31.2</v>
      </c>
      <c r="W354" s="42">
        <f>IFERROR(IF(V354=0,"",ROUNDUP(V354/H354,0)*0.02175),"")</f>
        <v>8.6999999999999994E-2</v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3.8461538461538463</v>
      </c>
      <c r="V358" s="44">
        <f>IFERROR(V354/H354,"0")+IFERROR(V355/H355,"0")+IFERROR(V356/H356,"0")+IFERROR(V357/H357,"0")</f>
        <v>4</v>
      </c>
      <c r="W358" s="44">
        <f>IFERROR(IF(W354="",0,W354),"0")+IFERROR(IF(W355="",0,W355),"0")+IFERROR(IF(W356="",0,W356),"0")+IFERROR(IF(W357="",0,W357),"0")</f>
        <v>8.6999999999999994E-2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30</v>
      </c>
      <c r="V359" s="44">
        <f>IFERROR(SUM(V354:V357),"0")</f>
        <v>31.2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520</v>
      </c>
      <c r="V381" s="56">
        <f t="shared" ref="V381:V387" si="17">IFERROR(IF(U381="",0,CEILING((U381/$H381),1)*$H381),"")</f>
        <v>520.80000000000007</v>
      </c>
      <c r="W381" s="42">
        <f>IFERROR(IF(V381=0,"",ROUNDUP(V381/H381,0)*0.00753),"")</f>
        <v>0.93371999999999999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2</v>
      </c>
      <c r="V383" s="56">
        <f t="shared" si="17"/>
        <v>2.1</v>
      </c>
      <c r="W383" s="42">
        <f>IFERROR(IF(V383=0,"",ROUNDUP(V383/H383,0)*0.00502),"")</f>
        <v>5.0200000000000002E-3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2</v>
      </c>
      <c r="V386" s="56">
        <f t="shared" si="17"/>
        <v>2.1</v>
      </c>
      <c r="W386" s="42">
        <f>IFERROR(IF(V386=0,"",ROUNDUP(V386/H386,0)*0.00502),"")</f>
        <v>5.0200000000000002E-3</v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125.71428571428571</v>
      </c>
      <c r="V388" s="44">
        <f>IFERROR(V381/H381,"0")+IFERROR(V382/H382,"0")+IFERROR(V383/H383,"0")+IFERROR(V384/H384,"0")+IFERROR(V385/H385,"0")+IFERROR(V386/H386,"0")+IFERROR(V387/H387,"0")</f>
        <v>126.00000000000001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0.94376000000000004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524</v>
      </c>
      <c r="V389" s="44">
        <f>IFERROR(SUM(V381:V387),"0")</f>
        <v>525.00000000000011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5</v>
      </c>
      <c r="V401" s="56">
        <f t="shared" ref="V401:V409" si="18">IFERROR(IF(U401="",0,CEILING((U401/$H401),1)*$H401),"")</f>
        <v>5.28</v>
      </c>
      <c r="W401" s="42">
        <f>IFERROR(IF(V401=0,"",ROUNDUP(V401/H401,0)*0.01196),"")</f>
        <v>1.196E-2</v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725</v>
      </c>
      <c r="V402" s="56">
        <f t="shared" si="18"/>
        <v>728.64</v>
      </c>
      <c r="W402" s="42">
        <f>IFERROR(IF(V402=0,"",ROUNDUP(V402/H402,0)*0.01196),"")</f>
        <v>1.6504799999999999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315</v>
      </c>
      <c r="V404" s="56">
        <f t="shared" si="18"/>
        <v>316.8</v>
      </c>
      <c r="W404" s="42">
        <f>IFERROR(IF(V404=0,"",ROUNDUP(V404/H404,0)*0.01196),"")</f>
        <v>0.71760000000000002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2</v>
      </c>
      <c r="V408" s="56">
        <f t="shared" si="18"/>
        <v>2.4</v>
      </c>
      <c r="W408" s="42">
        <f>IFERROR(IF(V408=0,"",ROUNDUP(V408/H408,0)*0.00753),"")</f>
        <v>7.5300000000000002E-3</v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198.75</v>
      </c>
      <c r="V410" s="44">
        <f>IFERROR(V401/H401,"0")+IFERROR(V402/H402,"0")+IFERROR(V403/H403,"0")+IFERROR(V404/H404,"0")+IFERROR(V405/H405,"0")+IFERROR(V406/H406,"0")+IFERROR(V407/H407,"0")+IFERROR(V408/H408,"0")+IFERROR(V409/H409,"0")</f>
        <v>200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2.3875700000000002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1047</v>
      </c>
      <c r="V411" s="44">
        <f>IFERROR(SUM(V401:V409),"0")</f>
        <v>1053.1200000000001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480</v>
      </c>
      <c r="V413" s="56">
        <f>IFERROR(IF(U413="",0,CEILING((U413/$H413),1)*$H413),"")</f>
        <v>480.48</v>
      </c>
      <c r="W413" s="42">
        <f>IFERROR(IF(V413=0,"",ROUNDUP(V413/H413,0)*0.01196),"")</f>
        <v>1.08836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90.909090909090907</v>
      </c>
      <c r="V415" s="44">
        <f>IFERROR(V413/H413,"0")+IFERROR(V414/H414,"0")</f>
        <v>91</v>
      </c>
      <c r="W415" s="44">
        <f>IFERROR(IF(W413="",0,W413),"0")+IFERROR(IF(W414="",0,W414),"0")</f>
        <v>1.08836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480</v>
      </c>
      <c r="V416" s="44">
        <f>IFERROR(SUM(V413:V414),"0")</f>
        <v>480.48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230</v>
      </c>
      <c r="V418" s="56">
        <f t="shared" ref="V418:V423" si="19">IFERROR(IF(U418="",0,CEILING((U418/$H418),1)*$H418),"")</f>
        <v>232.32000000000002</v>
      </c>
      <c r="W418" s="42">
        <f>IFERROR(IF(V418=0,"",ROUNDUP(V418/H418,0)*0.01196),"")</f>
        <v>0.52624000000000004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100</v>
      </c>
      <c r="V419" s="56">
        <f t="shared" si="19"/>
        <v>100.32000000000001</v>
      </c>
      <c r="W419" s="42">
        <f>IFERROR(IF(V419=0,"",ROUNDUP(V419/H419,0)*0.01196),"")</f>
        <v>0.22724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360</v>
      </c>
      <c r="V420" s="56">
        <f t="shared" si="19"/>
        <v>364.32</v>
      </c>
      <c r="W420" s="42">
        <f>IFERROR(IF(V420=0,"",ROUNDUP(V420/H420,0)*0.01196),"")</f>
        <v>0.82523999999999997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130.68181818181816</v>
      </c>
      <c r="V424" s="44">
        <f>IFERROR(V418/H418,"0")+IFERROR(V419/H419,"0")+IFERROR(V420/H420,"0")+IFERROR(V421/H421,"0")+IFERROR(V422/H422,"0")+IFERROR(V423/H423,"0")</f>
        <v>132</v>
      </c>
      <c r="W424" s="44">
        <f>IFERROR(IF(W418="",0,W418),"0")+IFERROR(IF(W419="",0,W419),"0")+IFERROR(IF(W420="",0,W420),"0")+IFERROR(IF(W421="",0,W421),"0")+IFERROR(IF(W422="",0,W422),"0")+IFERROR(IF(W423="",0,W423),"0")</f>
        <v>1.5787200000000001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690</v>
      </c>
      <c r="V425" s="44">
        <f>IFERROR(SUM(V418:V423),"0")</f>
        <v>696.96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380</v>
      </c>
      <c r="V435" s="56">
        <f>IFERROR(IF(U435="",0,CEILING((U435/$H435),1)*$H435),"")</f>
        <v>384</v>
      </c>
      <c r="W435" s="42">
        <f>IFERROR(IF(V435=0,"",ROUNDUP(V435/H435,0)*0.02175),"")</f>
        <v>0.69599999999999995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31.666666666666668</v>
      </c>
      <c r="V436" s="44">
        <f>IFERROR(V434/H434,"0")+IFERROR(V435/H435,"0")</f>
        <v>32</v>
      </c>
      <c r="W436" s="44">
        <f>IFERROR(IF(W434="",0,W434),"0")+IFERROR(IF(W435="",0,W435),"0")</f>
        <v>0.69599999999999995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380</v>
      </c>
      <c r="V437" s="44">
        <f>IFERROR(SUM(V434:V435),"0")</f>
        <v>384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52</v>
      </c>
      <c r="V444" s="56">
        <f>IFERROR(IF(U444="",0,CEILING((U444/$H444),1)*$H444),"")</f>
        <v>52.56</v>
      </c>
      <c r="W444" s="42">
        <f>IFERROR(IF(V444=0,"",ROUNDUP(V444/H444,0)*0.00753),"")</f>
        <v>9.0359999999999996E-2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122</v>
      </c>
      <c r="V445" s="56">
        <f>IFERROR(IF(U445="",0,CEILING((U445/$H445),1)*$H445),"")</f>
        <v>122.64</v>
      </c>
      <c r="W445" s="42">
        <f>IFERROR(IF(V445=0,"",ROUNDUP(V445/H445,0)*0.00753),"")</f>
        <v>0.21084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39.726027397260275</v>
      </c>
      <c r="V446" s="44">
        <f>IFERROR(V444/H444,"0")+IFERROR(V445/H445,"0")</f>
        <v>40</v>
      </c>
      <c r="W446" s="44">
        <f>IFERROR(IF(W444="",0,W444),"0")+IFERROR(IF(W445="",0,W445),"0")</f>
        <v>0.30120000000000002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174</v>
      </c>
      <c r="V447" s="44">
        <f>IFERROR(SUM(V444:V445),"0")</f>
        <v>175.2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1800</v>
      </c>
      <c r="V455" s="56">
        <f>IFERROR(IF(U455="",0,CEILING((U455/$H455),1)*$H455),"")</f>
        <v>1801.8</v>
      </c>
      <c r="W455" s="42">
        <f>IFERROR(IF(V455=0,"",ROUNDUP(V455/H455,0)*0.02175),"")</f>
        <v>5.0242499999999994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230.76923076923077</v>
      </c>
      <c r="V456" s="44">
        <f>IFERROR(V455/H455,"0")</f>
        <v>231</v>
      </c>
      <c r="W456" s="44">
        <f>IFERROR(IF(W455="",0,W455),"0")</f>
        <v>5.0242499999999994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1800</v>
      </c>
      <c r="V457" s="44">
        <f>IFERROR(SUM(V455:V455),"0")</f>
        <v>1801.8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18071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18184.38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18941.985439400785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19062.127999999993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30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31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19691.985439400785</v>
      </c>
      <c r="V461" s="44">
        <f>GrossWeightTotalR+PalletQtyTotalR*25</f>
        <v>19837.127999999993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2209.8421830579368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2227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34.584820000000008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43.2</v>
      </c>
      <c r="D468" s="53">
        <f>IFERROR(V52*1,"0")+IFERROR(V53*1,"0")+IFERROR(V54*1,"0")</f>
        <v>130.5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228</v>
      </c>
      <c r="F468" s="53">
        <f>IFERROR(V118*1,"0")+IFERROR(V119*1,"0")+IFERROR(V120*1,"0")+IFERROR(V121*1,"0")</f>
        <v>135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180.60000000000002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1246.8000000000004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488.1</v>
      </c>
      <c r="K468" s="53">
        <f>IFERROR(V247*1,"0")+IFERROR(V248*1,"0")+IFERROR(V249*1,"0")+IFERROR(V250*1,"0")+IFERROR(V251*1,"0")+IFERROR(V252*1,"0")+IFERROR(V253*1,"0")+IFERROR(V257*1,"0")+IFERROR(V258*1,"0")</f>
        <v>117.36000000000001</v>
      </c>
      <c r="L468" s="53">
        <f>IFERROR(V263*1,"0")+IFERROR(V267*1,"0")+IFERROR(V268*1,"0")+IFERROR(V269*1,"0")+IFERROR(V273*1,"0")+IFERROR(V277*1,"0")</f>
        <v>129.06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8859.6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598.49999999999989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911.10000000000014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525.00000000000011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2230.56</v>
      </c>
      <c r="R468" s="53">
        <f>IFERROR(V434*1,"0")+IFERROR(V435*1,"0")+IFERROR(V439*1,"0")+IFERROR(V440*1,"0")+IFERROR(V444*1,"0")+IFERROR(V445*1,"0")+IFERROR(V449*1,"0")+IFERROR(V450*1,"0")</f>
        <v>559.20000000000005</v>
      </c>
      <c r="S468" s="53">
        <f>IFERROR(V455*1,"0")</f>
        <v>1801.8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2023-10-02T18:18:27Z</cp:lastPrinted>
  <dcterms:created xsi:type="dcterms:W3CDTF">2021-11-12T12:13:19Z</dcterms:created>
  <dcterms:modified xsi:type="dcterms:W3CDTF">2023-10-03T07:40:34Z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