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10,23 Пушкарный\"/>
    </mc:Choice>
  </mc:AlternateContent>
  <xr:revisionPtr revIDLastSave="0" documentId="13_ncr:1_{28F2F1B8-DD2D-483A-B909-FC9FB9F506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S468" i="1" s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V447" i="1" s="1"/>
  <c r="M444" i="1"/>
  <c r="U442" i="1"/>
  <c r="U441" i="1"/>
  <c r="V440" i="1"/>
  <c r="W440" i="1" s="1"/>
  <c r="M440" i="1"/>
  <c r="V439" i="1"/>
  <c r="V441" i="1" s="1"/>
  <c r="M439" i="1"/>
  <c r="U437" i="1"/>
  <c r="U436" i="1"/>
  <c r="V435" i="1"/>
  <c r="W435" i="1" s="1"/>
  <c r="M435" i="1"/>
  <c r="V434" i="1"/>
  <c r="V437" i="1" s="1"/>
  <c r="M434" i="1"/>
  <c r="U430" i="1"/>
  <c r="U429" i="1"/>
  <c r="V428" i="1"/>
  <c r="W428" i="1" s="1"/>
  <c r="M428" i="1"/>
  <c r="V427" i="1"/>
  <c r="V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W381" i="1"/>
  <c r="V381" i="1"/>
  <c r="M381" i="1"/>
  <c r="U379" i="1"/>
  <c r="U378" i="1"/>
  <c r="V377" i="1"/>
  <c r="W377" i="1" s="1"/>
  <c r="M377" i="1"/>
  <c r="V376" i="1"/>
  <c r="M376" i="1"/>
  <c r="U373" i="1"/>
  <c r="U372" i="1"/>
  <c r="V371" i="1"/>
  <c r="U369" i="1"/>
  <c r="U368" i="1"/>
  <c r="W367" i="1"/>
  <c r="V367" i="1"/>
  <c r="M367" i="1"/>
  <c r="V366" i="1"/>
  <c r="W366" i="1" s="1"/>
  <c r="M366" i="1"/>
  <c r="V365" i="1"/>
  <c r="V369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0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V264" i="1" s="1"/>
  <c r="M263" i="1"/>
  <c r="U260" i="1"/>
  <c r="U259" i="1"/>
  <c r="V258" i="1"/>
  <c r="W258" i="1" s="1"/>
  <c r="M258" i="1"/>
  <c r="V257" i="1"/>
  <c r="V260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V216" i="1" s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M156" i="1"/>
  <c r="U154" i="1"/>
  <c r="U153" i="1"/>
  <c r="V152" i="1"/>
  <c r="W152" i="1" s="1"/>
  <c r="M152" i="1"/>
  <c r="V151" i="1"/>
  <c r="V154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W76" i="1" s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C468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160" i="1" l="1"/>
  <c r="V271" i="1"/>
  <c r="V238" i="1"/>
  <c r="V106" i="1"/>
  <c r="V244" i="1"/>
  <c r="W312" i="1"/>
  <c r="W424" i="1"/>
  <c r="U462" i="1"/>
  <c r="W55" i="1"/>
  <c r="V181" i="1"/>
  <c r="V224" i="1"/>
  <c r="V324" i="1"/>
  <c r="W254" i="1"/>
  <c r="W130" i="1"/>
  <c r="W351" i="1"/>
  <c r="V368" i="1"/>
  <c r="W388" i="1"/>
  <c r="V33" i="1"/>
  <c r="W35" i="1"/>
  <c r="W37" i="1" s="1"/>
  <c r="V82" i="1"/>
  <c r="V94" i="1"/>
  <c r="W97" i="1"/>
  <c r="W106" i="1" s="1"/>
  <c r="V114" i="1"/>
  <c r="F468" i="1"/>
  <c r="I468" i="1"/>
  <c r="W156" i="1"/>
  <c r="W160" i="1" s="1"/>
  <c r="W183" i="1"/>
  <c r="W185" i="1" s="1"/>
  <c r="J468" i="1"/>
  <c r="W218" i="1"/>
  <c r="W224" i="1" s="1"/>
  <c r="V232" i="1"/>
  <c r="W240" i="1"/>
  <c r="W243" i="1" s="1"/>
  <c r="W263" i="1"/>
  <c r="W264" i="1" s="1"/>
  <c r="W267" i="1"/>
  <c r="W270" i="1" s="1"/>
  <c r="W273" i="1"/>
  <c r="W274" i="1" s="1"/>
  <c r="V274" i="1"/>
  <c r="W277" i="1"/>
  <c r="W278" i="1" s="1"/>
  <c r="V278" i="1"/>
  <c r="W294" i="1"/>
  <c r="W296" i="1" s="1"/>
  <c r="V312" i="1"/>
  <c r="W320" i="1"/>
  <c r="W324" i="1" s="1"/>
  <c r="V351" i="1"/>
  <c r="W361" i="1"/>
  <c r="W362" i="1" s="1"/>
  <c r="V362" i="1"/>
  <c r="W365" i="1"/>
  <c r="W368" i="1" s="1"/>
  <c r="V388" i="1"/>
  <c r="W427" i="1"/>
  <c r="W429" i="1" s="1"/>
  <c r="W439" i="1"/>
  <c r="W441" i="1" s="1"/>
  <c r="W449" i="1"/>
  <c r="W451" i="1" s="1"/>
  <c r="W73" i="1"/>
  <c r="W82" i="1"/>
  <c r="W142" i="1"/>
  <c r="W291" i="1"/>
  <c r="H9" i="1"/>
  <c r="A10" i="1"/>
  <c r="B468" i="1"/>
  <c r="V460" i="1"/>
  <c r="V459" i="1"/>
  <c r="V24" i="1"/>
  <c r="V32" i="1"/>
  <c r="V38" i="1"/>
  <c r="V42" i="1"/>
  <c r="V48" i="1"/>
  <c r="V56" i="1"/>
  <c r="V74" i="1"/>
  <c r="V83" i="1"/>
  <c r="V95" i="1"/>
  <c r="V107" i="1"/>
  <c r="V115" i="1"/>
  <c r="V122" i="1"/>
  <c r="V130" i="1"/>
  <c r="V143" i="1"/>
  <c r="V148" i="1"/>
  <c r="V153" i="1"/>
  <c r="V161" i="1"/>
  <c r="V180" i="1"/>
  <c r="V186" i="1"/>
  <c r="V205" i="1"/>
  <c r="V209" i="1"/>
  <c r="V215" i="1"/>
  <c r="V225" i="1"/>
  <c r="V231" i="1"/>
  <c r="V237" i="1"/>
  <c r="V243" i="1"/>
  <c r="V255" i="1"/>
  <c r="V259" i="1"/>
  <c r="V270" i="1"/>
  <c r="V291" i="1"/>
  <c r="V297" i="1"/>
  <c r="V301" i="1"/>
  <c r="V313" i="1"/>
  <c r="V318" i="1"/>
  <c r="W315" i="1"/>
  <c r="W317" i="1" s="1"/>
  <c r="V325" i="1"/>
  <c r="V328" i="1"/>
  <c r="W327" i="1"/>
  <c r="W328" i="1" s="1"/>
  <c r="V329" i="1"/>
  <c r="O468" i="1"/>
  <c r="V336" i="1"/>
  <c r="W333" i="1"/>
  <c r="W335" i="1" s="1"/>
  <c r="V372" i="1"/>
  <c r="W371" i="1"/>
  <c r="W372" i="1" s="1"/>
  <c r="V373" i="1"/>
  <c r="V379" i="1"/>
  <c r="W376" i="1"/>
  <c r="W378" i="1" s="1"/>
  <c r="P468" i="1"/>
  <c r="F9" i="1"/>
  <c r="J9" i="1"/>
  <c r="W22" i="1"/>
  <c r="W23" i="1" s="1"/>
  <c r="V23" i="1"/>
  <c r="U458" i="1"/>
  <c r="W26" i="1"/>
  <c r="W32" i="1" s="1"/>
  <c r="W40" i="1"/>
  <c r="W41" i="1" s="1"/>
  <c r="W46" i="1"/>
  <c r="W48" i="1" s="1"/>
  <c r="V49" i="1"/>
  <c r="D468" i="1"/>
  <c r="V55" i="1"/>
  <c r="E468" i="1"/>
  <c r="V73" i="1"/>
  <c r="W85" i="1"/>
  <c r="W94" i="1" s="1"/>
  <c r="W109" i="1"/>
  <c r="W114" i="1" s="1"/>
  <c r="W118" i="1"/>
  <c r="W122" i="1" s="1"/>
  <c r="V123" i="1"/>
  <c r="G468" i="1"/>
  <c r="V131" i="1"/>
  <c r="H468" i="1"/>
  <c r="V142" i="1"/>
  <c r="W146" i="1"/>
  <c r="W148" i="1" s="1"/>
  <c r="V149" i="1"/>
  <c r="W151" i="1"/>
  <c r="W153" i="1" s="1"/>
  <c r="W163" i="1"/>
  <c r="W18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68" i="1"/>
  <c r="V254" i="1"/>
  <c r="W257" i="1"/>
  <c r="W259" i="1" s="1"/>
  <c r="L468" i="1"/>
  <c r="V265" i="1"/>
  <c r="M468" i="1"/>
  <c r="V292" i="1"/>
  <c r="W299" i="1"/>
  <c r="W300" i="1" s="1"/>
  <c r="W303" i="1"/>
  <c r="W304" i="1" s="1"/>
  <c r="V304" i="1"/>
  <c r="V317" i="1"/>
  <c r="V335" i="1"/>
  <c r="V352" i="1"/>
  <c r="V359" i="1"/>
  <c r="W354" i="1"/>
  <c r="W358" i="1" s="1"/>
  <c r="V358" i="1"/>
  <c r="V37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24" i="1"/>
  <c r="V430" i="1"/>
  <c r="V436" i="1"/>
  <c r="V442" i="1"/>
  <c r="V446" i="1"/>
  <c r="V452" i="1"/>
  <c r="V457" i="1"/>
  <c r="N468" i="1"/>
  <c r="R468" i="1"/>
  <c r="W434" i="1"/>
  <c r="W436" i="1" s="1"/>
  <c r="W444" i="1"/>
  <c r="W446" i="1" s="1"/>
  <c r="W455" i="1"/>
  <c r="W456" i="1" s="1"/>
  <c r="V456" i="1"/>
  <c r="W463" i="1" l="1"/>
  <c r="V458" i="1"/>
  <c r="V462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<sst xmlns="http://schemas.openxmlformats.org/spreadsheetml/2006/main" count="1653" uniqueCount="624">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</sst>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11" zoomScaleNormal="100" zoomScaleSheetLayoutView="100" workbookViewId="0">
      <selection activeCell="X27" sqref="X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45194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0.33333333333333331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5000</v>
      </c>
      <c r="V218" s="304">
        <f t="shared" ref="V218:V223" si="12">IFERROR(IF(U218="",0,CEILING((U218/$H218),1)*$H218),"")</f>
        <v>5005.8</v>
      </c>
      <c r="W218" s="37">
        <f>IFERROR(IF(V218=0,"",ROUNDUP(V218/H218,0)*0.02175),"")</f>
        <v>13.4415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617.28395061728395</v>
      </c>
      <c r="V224" s="305">
        <f>IFERROR(V218/H218,"0")+IFERROR(V219/H219,"0")+IFERROR(V220/H220,"0")+IFERROR(V221/H221,"0")+IFERROR(V222/H222,"0")+IFERROR(V223/H223,"0")</f>
        <v>618</v>
      </c>
      <c r="W224" s="305">
        <f>IFERROR(IF(W218="",0,W218),"0")+IFERROR(IF(W219="",0,W219),"0")+IFERROR(IF(W220="",0,W220),"0")+IFERROR(IF(W221="",0,W221),"0")+IFERROR(IF(W222="",0,W222),"0")+IFERROR(IF(W223="",0,W223),"0")</f>
        <v>13.4415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5000</v>
      </c>
      <c r="V225" s="305">
        <f>IFERROR(SUM(V218:V223),"0")</f>
        <v>5005.8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4000</v>
      </c>
      <c r="V283" s="304">
        <f t="shared" ref="V283:V290" si="14">IFERROR(IF(U283="",0,CEILING((U283/$H283),1)*$H283),"")</f>
        <v>4005</v>
      </c>
      <c r="W283" s="37">
        <f>IFERROR(IF(V283=0,"",ROUNDUP(V283/H283,0)*0.02175),"")</f>
        <v>5.8072499999999998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266.66666666666669</v>
      </c>
      <c r="V291" s="305">
        <f>IFERROR(V283/H283,"0")+IFERROR(V284/H284,"0")+IFERROR(V285/H285,"0")+IFERROR(V286/H286,"0")+IFERROR(V287/H287,"0")+IFERROR(V288/H288,"0")+IFERROR(V289/H289,"0")+IFERROR(V290/H290,"0")</f>
        <v>267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5.8072499999999998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4000</v>
      </c>
      <c r="V292" s="305">
        <f>IFERROR(SUM(V283:V290),"0")</f>
        <v>4005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9000</v>
      </c>
      <c r="V294" s="304">
        <f>IFERROR(IF(U294="",0,CEILING((U294/$H294),1)*$H294),"")</f>
        <v>9000</v>
      </c>
      <c r="W294" s="37">
        <f>IFERROR(IF(V294=0,"",ROUNDUP(V294/H294,0)*0.02175),"")</f>
        <v>13.049999999999999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600</v>
      </c>
      <c r="V296" s="305">
        <f>IFERROR(V294/H294,"0")+IFERROR(V295/H295,"0")</f>
        <v>600</v>
      </c>
      <c r="W296" s="305">
        <f>IFERROR(IF(W294="",0,W294),"0")+IFERROR(IF(W295="",0,W295),"0")</f>
        <v>13.049999999999999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9000</v>
      </c>
      <c r="V297" s="305">
        <f>IFERROR(SUM(V294:V295),"0")</f>
        <v>9000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0</v>
      </c>
      <c r="V352" s="305">
        <f>IFERROR(SUM(V338:V350),"0")</f>
        <v>0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18000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18010.8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18760.444444444445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18771.804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30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30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19510.444444444445</v>
      </c>
      <c r="V461" s="305">
        <f>GrossWeightTotalR+PalletQtyTotalR*25</f>
        <v>19521.804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1483.9506172839506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1485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32.298749999999998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5005.8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13005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2023-10-03T08:33:14Z</dcterms:modified>
</cp:coreProperties>
</file>