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549F2F-A73F-4699-AE9B-42880B410A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Y573" i="1" s="1"/>
  <c r="X569" i="1"/>
  <c r="X568" i="1"/>
  <c r="BO567" i="1"/>
  <c r="BM567" i="1"/>
  <c r="Y567" i="1"/>
  <c r="BO566" i="1"/>
  <c r="BM566" i="1"/>
  <c r="Y566" i="1"/>
  <c r="X563" i="1"/>
  <c r="X562" i="1"/>
  <c r="BO561" i="1"/>
  <c r="BM561" i="1"/>
  <c r="Y561" i="1"/>
  <c r="BP561" i="1" s="1"/>
  <c r="BO560" i="1"/>
  <c r="BM560" i="1"/>
  <c r="Y560" i="1"/>
  <c r="BP560" i="1" s="1"/>
  <c r="BO559" i="1"/>
  <c r="BM559" i="1"/>
  <c r="Y559" i="1"/>
  <c r="BP559" i="1" s="1"/>
  <c r="BO558" i="1"/>
  <c r="BM558" i="1"/>
  <c r="Y558" i="1"/>
  <c r="BP558" i="1" s="1"/>
  <c r="BO557" i="1"/>
  <c r="BM557" i="1"/>
  <c r="Y557" i="1"/>
  <c r="BP557" i="1" s="1"/>
  <c r="BO556" i="1"/>
  <c r="BM556" i="1"/>
  <c r="Y556" i="1"/>
  <c r="Y563" i="1" s="1"/>
  <c r="X554" i="1"/>
  <c r="Y553" i="1"/>
  <c r="X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3" i="1" s="1"/>
  <c r="Y547" i="1"/>
  <c r="Y554" i="1" s="1"/>
  <c r="X545" i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BP538" i="1" s="1"/>
  <c r="BO537" i="1"/>
  <c r="BM537" i="1"/>
  <c r="Y537" i="1"/>
  <c r="Y545" i="1" s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BP530" i="1"/>
  <c r="BO530" i="1"/>
  <c r="BN530" i="1"/>
  <c r="BM530" i="1"/>
  <c r="Z530" i="1"/>
  <c r="Y530" i="1"/>
  <c r="BP529" i="1"/>
  <c r="BO529" i="1"/>
  <c r="BN529" i="1"/>
  <c r="BM529" i="1"/>
  <c r="Z529" i="1"/>
  <c r="Z534" i="1" s="1"/>
  <c r="Y529" i="1"/>
  <c r="Y535" i="1" s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X516" i="1"/>
  <c r="X515" i="1"/>
  <c r="BO514" i="1"/>
  <c r="BM514" i="1"/>
  <c r="Y514" i="1"/>
  <c r="BP514" i="1" s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BO495" i="1"/>
  <c r="BM495" i="1"/>
  <c r="Y495" i="1"/>
  <c r="BO494" i="1"/>
  <c r="BN494" i="1"/>
  <c r="BM494" i="1"/>
  <c r="Z494" i="1"/>
  <c r="Y494" i="1"/>
  <c r="BP494" i="1" s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P488" i="1" s="1"/>
  <c r="BO487" i="1"/>
  <c r="BM487" i="1"/>
  <c r="Y487" i="1"/>
  <c r="BP487" i="1" s="1"/>
  <c r="BO486" i="1"/>
  <c r="BM486" i="1"/>
  <c r="Y486" i="1"/>
  <c r="BP486" i="1" s="1"/>
  <c r="BO485" i="1"/>
  <c r="BM485" i="1"/>
  <c r="Y485" i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Y463" i="1" s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P452" i="1" s="1"/>
  <c r="BO451" i="1"/>
  <c r="BM451" i="1"/>
  <c r="Y451" i="1"/>
  <c r="P451" i="1"/>
  <c r="X448" i="1"/>
  <c r="X447" i="1"/>
  <c r="BO446" i="1"/>
  <c r="BM446" i="1"/>
  <c r="Y446" i="1"/>
  <c r="BP446" i="1" s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Y429" i="1" s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Y371" i="1" s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N315" i="1"/>
  <c r="BM315" i="1"/>
  <c r="Z315" i="1"/>
  <c r="Y315" i="1"/>
  <c r="BP315" i="1" s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Y290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Z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Y240" i="1" s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Z159" i="1"/>
  <c r="Y159" i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3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180" i="1" l="1"/>
  <c r="BN180" i="1"/>
  <c r="Z180" i="1"/>
  <c r="BP209" i="1"/>
  <c r="BN209" i="1"/>
  <c r="Z209" i="1"/>
  <c r="BP232" i="1"/>
  <c r="BN232" i="1"/>
  <c r="Z232" i="1"/>
  <c r="BP267" i="1"/>
  <c r="BN267" i="1"/>
  <c r="Z267" i="1"/>
  <c r="BP323" i="1"/>
  <c r="BN323" i="1"/>
  <c r="Z323" i="1"/>
  <c r="BP364" i="1"/>
  <c r="BN364" i="1"/>
  <c r="Z364" i="1"/>
  <c r="Y382" i="1"/>
  <c r="Y381" i="1"/>
  <c r="BP379" i="1"/>
  <c r="BN379" i="1"/>
  <c r="Z379" i="1"/>
  <c r="BP405" i="1"/>
  <c r="BN405" i="1"/>
  <c r="Z405" i="1"/>
  <c r="BP444" i="1"/>
  <c r="BN444" i="1"/>
  <c r="Z444" i="1"/>
  <c r="BP468" i="1"/>
  <c r="BN468" i="1"/>
  <c r="Z468" i="1"/>
  <c r="BP476" i="1"/>
  <c r="BN476" i="1"/>
  <c r="Z476" i="1"/>
  <c r="BP478" i="1"/>
  <c r="BN478" i="1"/>
  <c r="Z478" i="1"/>
  <c r="B588" i="1"/>
  <c r="X580" i="1"/>
  <c r="Z37" i="1"/>
  <c r="BN37" i="1"/>
  <c r="Z52" i="1"/>
  <c r="BN52" i="1"/>
  <c r="Z66" i="1"/>
  <c r="BN66" i="1"/>
  <c r="Y77" i="1"/>
  <c r="Z80" i="1"/>
  <c r="BN80" i="1"/>
  <c r="Y83" i="1"/>
  <c r="Z93" i="1"/>
  <c r="BN93" i="1"/>
  <c r="Y102" i="1"/>
  <c r="Z108" i="1"/>
  <c r="BN108" i="1"/>
  <c r="Z127" i="1"/>
  <c r="BN127" i="1"/>
  <c r="Z148" i="1"/>
  <c r="BN148" i="1"/>
  <c r="BP159" i="1"/>
  <c r="BN159" i="1"/>
  <c r="Y185" i="1"/>
  <c r="BP179" i="1"/>
  <c r="BN179" i="1"/>
  <c r="Z179" i="1"/>
  <c r="BP199" i="1"/>
  <c r="BN199" i="1"/>
  <c r="Z199" i="1"/>
  <c r="BP217" i="1"/>
  <c r="BN217" i="1"/>
  <c r="Z217" i="1"/>
  <c r="BP244" i="1"/>
  <c r="BN244" i="1"/>
  <c r="Z244" i="1"/>
  <c r="T588" i="1"/>
  <c r="BP307" i="1"/>
  <c r="BN307" i="1"/>
  <c r="Z307" i="1"/>
  <c r="BP337" i="1"/>
  <c r="BN337" i="1"/>
  <c r="Z337" i="1"/>
  <c r="BP374" i="1"/>
  <c r="BN374" i="1"/>
  <c r="Z374" i="1"/>
  <c r="BP380" i="1"/>
  <c r="BN380" i="1"/>
  <c r="Z380" i="1"/>
  <c r="BP398" i="1"/>
  <c r="BN398" i="1"/>
  <c r="Z398" i="1"/>
  <c r="BP439" i="1"/>
  <c r="BN439" i="1"/>
  <c r="Z439" i="1"/>
  <c r="BP445" i="1"/>
  <c r="BN445" i="1"/>
  <c r="Z445" i="1"/>
  <c r="BP475" i="1"/>
  <c r="BN475" i="1"/>
  <c r="Z475" i="1"/>
  <c r="BP477" i="1"/>
  <c r="BN477" i="1"/>
  <c r="Z477" i="1"/>
  <c r="BP507" i="1"/>
  <c r="BN507" i="1"/>
  <c r="Z507" i="1"/>
  <c r="Y339" i="1"/>
  <c r="Y401" i="1"/>
  <c r="Y408" i="1"/>
  <c r="Z588" i="1"/>
  <c r="Y327" i="1"/>
  <c r="BP321" i="1"/>
  <c r="BN321" i="1"/>
  <c r="Z321" i="1"/>
  <c r="BP331" i="1"/>
  <c r="BN331" i="1"/>
  <c r="Z33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73" i="1"/>
  <c r="BN473" i="1"/>
  <c r="Z473" i="1"/>
  <c r="BP495" i="1"/>
  <c r="BN495" i="1"/>
  <c r="Z495" i="1"/>
  <c r="BP499" i="1"/>
  <c r="BN499" i="1"/>
  <c r="Z499" i="1"/>
  <c r="BP503" i="1"/>
  <c r="BN503" i="1"/>
  <c r="Z503" i="1"/>
  <c r="AD588" i="1"/>
  <c r="Y568" i="1"/>
  <c r="BP566" i="1"/>
  <c r="BN566" i="1"/>
  <c r="Z566" i="1"/>
  <c r="X579" i="1"/>
  <c r="X581" i="1" s="1"/>
  <c r="Z23" i="1"/>
  <c r="BN23" i="1"/>
  <c r="X582" i="1"/>
  <c r="Z29" i="1"/>
  <c r="Z30" i="1" s="1"/>
  <c r="BN29" i="1"/>
  <c r="BP29" i="1"/>
  <c r="Y30" i="1"/>
  <c r="Z35" i="1"/>
  <c r="BN35" i="1"/>
  <c r="Y40" i="1"/>
  <c r="Z39" i="1"/>
  <c r="BN39" i="1"/>
  <c r="Z50" i="1"/>
  <c r="BN50" i="1"/>
  <c r="Z54" i="1"/>
  <c r="BN54" i="1"/>
  <c r="Y62" i="1"/>
  <c r="Z60" i="1"/>
  <c r="BN60" i="1"/>
  <c r="Y69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Y111" i="1"/>
  <c r="Z114" i="1"/>
  <c r="BN114" i="1"/>
  <c r="Y128" i="1"/>
  <c r="Z121" i="1"/>
  <c r="BN121" i="1"/>
  <c r="Z124" i="1"/>
  <c r="BN124" i="1"/>
  <c r="Z125" i="1"/>
  <c r="BN125" i="1"/>
  <c r="Z131" i="1"/>
  <c r="BN131" i="1"/>
  <c r="BP131" i="1"/>
  <c r="Y134" i="1"/>
  <c r="G588" i="1"/>
  <c r="Z142" i="1"/>
  <c r="BN142" i="1"/>
  <c r="BP142" i="1"/>
  <c r="Y145" i="1"/>
  <c r="Z153" i="1"/>
  <c r="Z154" i="1" s="1"/>
  <c r="BN153" i="1"/>
  <c r="BP153" i="1"/>
  <c r="Z157" i="1"/>
  <c r="BN157" i="1"/>
  <c r="BP157" i="1"/>
  <c r="Y162" i="1"/>
  <c r="Z165" i="1"/>
  <c r="BN165" i="1"/>
  <c r="Y184" i="1"/>
  <c r="Z177" i="1"/>
  <c r="BN177" i="1"/>
  <c r="Z182" i="1"/>
  <c r="BN182" i="1"/>
  <c r="J588" i="1"/>
  <c r="Z193" i="1"/>
  <c r="BN193" i="1"/>
  <c r="BP193" i="1"/>
  <c r="Y196" i="1"/>
  <c r="Y206" i="1"/>
  <c r="Z201" i="1"/>
  <c r="BN201" i="1"/>
  <c r="Z205" i="1"/>
  <c r="BN205" i="1"/>
  <c r="Y218" i="1"/>
  <c r="Z211" i="1"/>
  <c r="BN211" i="1"/>
  <c r="Z215" i="1"/>
  <c r="BN215" i="1"/>
  <c r="Z221" i="1"/>
  <c r="BN221" i="1"/>
  <c r="BP221" i="1"/>
  <c r="Y224" i="1"/>
  <c r="K588" i="1"/>
  <c r="Z230" i="1"/>
  <c r="BN230" i="1"/>
  <c r="Z234" i="1"/>
  <c r="BN234" i="1"/>
  <c r="Z239" i="1"/>
  <c r="BN239" i="1"/>
  <c r="Z246" i="1"/>
  <c r="BN246" i="1"/>
  <c r="Z260" i="1"/>
  <c r="BN260" i="1"/>
  <c r="Y272" i="1"/>
  <c r="Z269" i="1"/>
  <c r="BN269" i="1"/>
  <c r="Y300" i="1"/>
  <c r="Z305" i="1"/>
  <c r="BN305" i="1"/>
  <c r="Z309" i="1"/>
  <c r="BN309" i="1"/>
  <c r="BP325" i="1"/>
  <c r="BN325" i="1"/>
  <c r="Z325" i="1"/>
  <c r="BP343" i="1"/>
  <c r="BN343" i="1"/>
  <c r="Z343" i="1"/>
  <c r="BP366" i="1"/>
  <c r="BN366" i="1"/>
  <c r="Z366" i="1"/>
  <c r="W588" i="1"/>
  <c r="BP390" i="1"/>
  <c r="BN390" i="1"/>
  <c r="Z390" i="1"/>
  <c r="BP407" i="1"/>
  <c r="BN407" i="1"/>
  <c r="Z407" i="1"/>
  <c r="BP426" i="1"/>
  <c r="BN426" i="1"/>
  <c r="Z426" i="1"/>
  <c r="BP470" i="1"/>
  <c r="BN470" i="1"/>
  <c r="Z470" i="1"/>
  <c r="BP480" i="1"/>
  <c r="BN480" i="1"/>
  <c r="Z480" i="1"/>
  <c r="BP496" i="1"/>
  <c r="BN496" i="1"/>
  <c r="Z496" i="1"/>
  <c r="BP500" i="1"/>
  <c r="BN500" i="1"/>
  <c r="Z500" i="1"/>
  <c r="BP509" i="1"/>
  <c r="BN509" i="1"/>
  <c r="Z509" i="1"/>
  <c r="BP567" i="1"/>
  <c r="BN567" i="1"/>
  <c r="Z567" i="1"/>
  <c r="Y576" i="1"/>
  <c r="Z575" i="1"/>
  <c r="Z576" i="1" s="1"/>
  <c r="Y333" i="1"/>
  <c r="Y400" i="1"/>
  <c r="Y435" i="1"/>
  <c r="Y588" i="1"/>
  <c r="Y448" i="1"/>
  <c r="AB588" i="1"/>
  <c r="Y490" i="1"/>
  <c r="Y504" i="1"/>
  <c r="Y510" i="1"/>
  <c r="Y515" i="1"/>
  <c r="F9" i="1"/>
  <c r="J9" i="1"/>
  <c r="F10" i="1"/>
  <c r="Z22" i="1"/>
  <c r="BN22" i="1"/>
  <c r="BP22" i="1"/>
  <c r="Z24" i="1"/>
  <c r="BN24" i="1"/>
  <c r="Y27" i="1"/>
  <c r="C588" i="1"/>
  <c r="Z36" i="1"/>
  <c r="BN36" i="1"/>
  <c r="BP36" i="1"/>
  <c r="Z38" i="1"/>
  <c r="BN38" i="1"/>
  <c r="Y41" i="1"/>
  <c r="D588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BN81" i="1"/>
  <c r="BP81" i="1"/>
  <c r="E588" i="1"/>
  <c r="Z88" i="1"/>
  <c r="BN88" i="1"/>
  <c r="BP88" i="1"/>
  <c r="Y91" i="1"/>
  <c r="Z94" i="1"/>
  <c r="BN94" i="1"/>
  <c r="BP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BP107" i="1"/>
  <c r="Z109" i="1"/>
  <c r="BN109" i="1"/>
  <c r="Y110" i="1"/>
  <c r="Z113" i="1"/>
  <c r="BN113" i="1"/>
  <c r="BP113" i="1"/>
  <c r="Z115" i="1"/>
  <c r="BN115" i="1"/>
  <c r="Y116" i="1"/>
  <c r="Z119" i="1"/>
  <c r="BN119" i="1"/>
  <c r="BP119" i="1"/>
  <c r="Z120" i="1"/>
  <c r="BN120" i="1"/>
  <c r="Z122" i="1"/>
  <c r="BN122" i="1"/>
  <c r="Z123" i="1"/>
  <c r="BN123" i="1"/>
  <c r="Z126" i="1"/>
  <c r="BN126" i="1"/>
  <c r="Y129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BN147" i="1"/>
  <c r="BP147" i="1"/>
  <c r="Y150" i="1"/>
  <c r="H588" i="1"/>
  <c r="Y155" i="1"/>
  <c r="Z158" i="1"/>
  <c r="BN158" i="1"/>
  <c r="BP158" i="1"/>
  <c r="Z160" i="1"/>
  <c r="BN160" i="1"/>
  <c r="Z164" i="1"/>
  <c r="BN164" i="1"/>
  <c r="BP164" i="1"/>
  <c r="Y167" i="1"/>
  <c r="I588" i="1"/>
  <c r="Y173" i="1"/>
  <c r="Z176" i="1"/>
  <c r="BN176" i="1"/>
  <c r="BP176" i="1"/>
  <c r="Z178" i="1"/>
  <c r="BN178" i="1"/>
  <c r="Z181" i="1"/>
  <c r="BN181" i="1"/>
  <c r="Z183" i="1"/>
  <c r="BN183" i="1"/>
  <c r="Z188" i="1"/>
  <c r="Z190" i="1" s="1"/>
  <c r="BN188" i="1"/>
  <c r="BP188" i="1"/>
  <c r="Y191" i="1"/>
  <c r="Z194" i="1"/>
  <c r="Z195" i="1" s="1"/>
  <c r="BN194" i="1"/>
  <c r="BP194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Z212" i="1"/>
  <c r="BN212" i="1"/>
  <c r="Z214" i="1"/>
  <c r="BN214" i="1"/>
  <c r="Z216" i="1"/>
  <c r="BN216" i="1"/>
  <c r="Y219" i="1"/>
  <c r="Z222" i="1"/>
  <c r="Z223" i="1" s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Z238" i="1"/>
  <c r="Z240" i="1" s="1"/>
  <c r="BN238" i="1"/>
  <c r="BP238" i="1"/>
  <c r="Y241" i="1"/>
  <c r="L588" i="1"/>
  <c r="Z245" i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BN259" i="1"/>
  <c r="BP259" i="1"/>
  <c r="Z261" i="1"/>
  <c r="BN261" i="1"/>
  <c r="Y262" i="1"/>
  <c r="Z266" i="1"/>
  <c r="BN266" i="1"/>
  <c r="BP266" i="1"/>
  <c r="Z268" i="1"/>
  <c r="BN268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H9" i="1"/>
  <c r="Y26" i="1"/>
  <c r="Y139" i="1"/>
  <c r="Y190" i="1"/>
  <c r="Y235" i="1"/>
  <c r="Y251" i="1"/>
  <c r="Y256" i="1"/>
  <c r="Y263" i="1"/>
  <c r="P588" i="1"/>
  <c r="Y271" i="1"/>
  <c r="BP270" i="1"/>
  <c r="BN270" i="1"/>
  <c r="Y301" i="1"/>
  <c r="Y312" i="1"/>
  <c r="Y318" i="1"/>
  <c r="Y326" i="1"/>
  <c r="Y332" i="1"/>
  <c r="Y340" i="1"/>
  <c r="Y346" i="1"/>
  <c r="U588" i="1"/>
  <c r="Y350" i="1"/>
  <c r="BP349" i="1"/>
  <c r="Y351" i="1"/>
  <c r="Y356" i="1"/>
  <c r="BP353" i="1"/>
  <c r="BN353" i="1"/>
  <c r="Z353" i="1"/>
  <c r="BP363" i="1"/>
  <c r="BN363" i="1"/>
  <c r="Z363" i="1"/>
  <c r="BP367" i="1"/>
  <c r="BN367" i="1"/>
  <c r="Z367" i="1"/>
  <c r="BP375" i="1"/>
  <c r="BN375" i="1"/>
  <c r="Z375" i="1"/>
  <c r="Y377" i="1"/>
  <c r="S588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BN322" i="1"/>
  <c r="Z324" i="1"/>
  <c r="BN324" i="1"/>
  <c r="Z330" i="1"/>
  <c r="Z332" i="1" s="1"/>
  <c r="BN330" i="1"/>
  <c r="Z335" i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55" i="1"/>
  <c r="BN355" i="1"/>
  <c r="Z355" i="1"/>
  <c r="Y357" i="1"/>
  <c r="V588" i="1"/>
  <c r="Y372" i="1"/>
  <c r="BP361" i="1"/>
  <c r="BN361" i="1"/>
  <c r="Z361" i="1"/>
  <c r="BP365" i="1"/>
  <c r="BN365" i="1"/>
  <c r="Z365" i="1"/>
  <c r="BP369" i="1"/>
  <c r="BN369" i="1"/>
  <c r="Z369" i="1"/>
  <c r="Y376" i="1"/>
  <c r="Z384" i="1"/>
  <c r="Z385" i="1" s="1"/>
  <c r="BN384" i="1"/>
  <c r="BP384" i="1"/>
  <c r="Y385" i="1"/>
  <c r="Z389" i="1"/>
  <c r="BN389" i="1"/>
  <c r="BP389" i="1"/>
  <c r="Z391" i="1"/>
  <c r="BN391" i="1"/>
  <c r="Z393" i="1"/>
  <c r="BN393" i="1"/>
  <c r="Y396" i="1"/>
  <c r="Z399" i="1"/>
  <c r="Z400" i="1" s="1"/>
  <c r="BN399" i="1"/>
  <c r="BP399" i="1"/>
  <c r="Z403" i="1"/>
  <c r="BN403" i="1"/>
  <c r="BP403" i="1"/>
  <c r="Z404" i="1"/>
  <c r="BN404" i="1"/>
  <c r="Z406" i="1"/>
  <c r="BN406" i="1"/>
  <c r="Y409" i="1"/>
  <c r="Z411" i="1"/>
  <c r="Z412" i="1" s="1"/>
  <c r="BN411" i="1"/>
  <c r="BP411" i="1"/>
  <c r="Y412" i="1"/>
  <c r="X588" i="1"/>
  <c r="Z421" i="1"/>
  <c r="BN421" i="1"/>
  <c r="BP421" i="1"/>
  <c r="Z422" i="1"/>
  <c r="BN422" i="1"/>
  <c r="Z424" i="1"/>
  <c r="BN424" i="1"/>
  <c r="Z427" i="1"/>
  <c r="BN427" i="1"/>
  <c r="Y430" i="1"/>
  <c r="Z433" i="1"/>
  <c r="Z434" i="1" s="1"/>
  <c r="BN433" i="1"/>
  <c r="BP433" i="1"/>
  <c r="Z438" i="1"/>
  <c r="Z440" i="1" s="1"/>
  <c r="BN438" i="1"/>
  <c r="BP438" i="1"/>
  <c r="Y441" i="1"/>
  <c r="Z443" i="1"/>
  <c r="BN443" i="1"/>
  <c r="BP443" i="1"/>
  <c r="Z446" i="1"/>
  <c r="BN446" i="1"/>
  <c r="Y447" i="1"/>
  <c r="Z451" i="1"/>
  <c r="BN451" i="1"/>
  <c r="BP451" i="1"/>
  <c r="Z452" i="1"/>
  <c r="BN452" i="1"/>
  <c r="Y453" i="1"/>
  <c r="Z457" i="1"/>
  <c r="Z458" i="1" s="1"/>
  <c r="BN457" i="1"/>
  <c r="BP457" i="1"/>
  <c r="Y458" i="1"/>
  <c r="Z461" i="1"/>
  <c r="Z462" i="1" s="1"/>
  <c r="BN461" i="1"/>
  <c r="BP461" i="1"/>
  <c r="Y462" i="1"/>
  <c r="Z467" i="1"/>
  <c r="BN467" i="1"/>
  <c r="BP467" i="1"/>
  <c r="Z469" i="1"/>
  <c r="BN469" i="1"/>
  <c r="Z471" i="1"/>
  <c r="BN471" i="1"/>
  <c r="Z472" i="1"/>
  <c r="BN472" i="1"/>
  <c r="Z474" i="1"/>
  <c r="BN474" i="1"/>
  <c r="Z479" i="1"/>
  <c r="BN479" i="1"/>
  <c r="Z481" i="1"/>
  <c r="BN481" i="1"/>
  <c r="Y482" i="1"/>
  <c r="Z485" i="1"/>
  <c r="BN485" i="1"/>
  <c r="BP485" i="1"/>
  <c r="Z486" i="1"/>
  <c r="BN486" i="1"/>
  <c r="Z487" i="1"/>
  <c r="BN487" i="1"/>
  <c r="Z488" i="1"/>
  <c r="BN488" i="1"/>
  <c r="Y489" i="1"/>
  <c r="Z497" i="1"/>
  <c r="BN497" i="1"/>
  <c r="Z498" i="1"/>
  <c r="BN498" i="1"/>
  <c r="Z501" i="1"/>
  <c r="BN501" i="1"/>
  <c r="Z502" i="1"/>
  <c r="BN502" i="1"/>
  <c r="Y505" i="1"/>
  <c r="Z508" i="1"/>
  <c r="BN508" i="1"/>
  <c r="Y511" i="1"/>
  <c r="Y516" i="1"/>
  <c r="BP523" i="1"/>
  <c r="BN523" i="1"/>
  <c r="Z523" i="1"/>
  <c r="BP525" i="1"/>
  <c r="BN525" i="1"/>
  <c r="Z525" i="1"/>
  <c r="Y527" i="1"/>
  <c r="Y395" i="1"/>
  <c r="Y440" i="1"/>
  <c r="Y454" i="1"/>
  <c r="Y459" i="1"/>
  <c r="Y483" i="1"/>
  <c r="Z513" i="1"/>
  <c r="BN513" i="1"/>
  <c r="BP513" i="1"/>
  <c r="Z514" i="1"/>
  <c r="BN514" i="1"/>
  <c r="AC588" i="1"/>
  <c r="Y526" i="1"/>
  <c r="BP522" i="1"/>
  <c r="BN522" i="1"/>
  <c r="Z522" i="1"/>
  <c r="BP524" i="1"/>
  <c r="BN524" i="1"/>
  <c r="Z524" i="1"/>
  <c r="Z537" i="1"/>
  <c r="BN537" i="1"/>
  <c r="BP537" i="1"/>
  <c r="Z538" i="1"/>
  <c r="BN538" i="1"/>
  <c r="Z539" i="1"/>
  <c r="BN539" i="1"/>
  <c r="Z540" i="1"/>
  <c r="BN540" i="1"/>
  <c r="Z541" i="1"/>
  <c r="BN541" i="1"/>
  <c r="Z542" i="1"/>
  <c r="BN542" i="1"/>
  <c r="Z543" i="1"/>
  <c r="BN543" i="1"/>
  <c r="Y544" i="1"/>
  <c r="Z556" i="1"/>
  <c r="BN556" i="1"/>
  <c r="BP556" i="1"/>
  <c r="Z557" i="1"/>
  <c r="BN557" i="1"/>
  <c r="Z558" i="1"/>
  <c r="BN558" i="1"/>
  <c r="Z559" i="1"/>
  <c r="BN559" i="1"/>
  <c r="Z560" i="1"/>
  <c r="BN560" i="1"/>
  <c r="Z561" i="1"/>
  <c r="BN561" i="1"/>
  <c r="Y562" i="1"/>
  <c r="Y569" i="1"/>
  <c r="Z571" i="1"/>
  <c r="Z572" i="1" s="1"/>
  <c r="BN571" i="1"/>
  <c r="BP571" i="1"/>
  <c r="Y572" i="1"/>
  <c r="Y577" i="1"/>
  <c r="BN575" i="1"/>
  <c r="BP575" i="1"/>
  <c r="Z526" i="1" l="1"/>
  <c r="Z345" i="1"/>
  <c r="Z318" i="1"/>
  <c r="Z311" i="1"/>
  <c r="Z376" i="1"/>
  <c r="Z161" i="1"/>
  <c r="Z149" i="1"/>
  <c r="Z110" i="1"/>
  <c r="Z102" i="1"/>
  <c r="Z90" i="1"/>
  <c r="Z83" i="1"/>
  <c r="Z40" i="1"/>
  <c r="Z568" i="1"/>
  <c r="Z381" i="1"/>
  <c r="Z504" i="1"/>
  <c r="Z250" i="1"/>
  <c r="Z515" i="1"/>
  <c r="Z510" i="1"/>
  <c r="Z429" i="1"/>
  <c r="Z395" i="1"/>
  <c r="Z326" i="1"/>
  <c r="Z271" i="1"/>
  <c r="Z262" i="1"/>
  <c r="Z235" i="1"/>
  <c r="Z218" i="1"/>
  <c r="Z206" i="1"/>
  <c r="Z184" i="1"/>
  <c r="Z166" i="1"/>
  <c r="Z62" i="1"/>
  <c r="Z55" i="1"/>
  <c r="Z562" i="1"/>
  <c r="Z544" i="1"/>
  <c r="Z489" i="1"/>
  <c r="Z482" i="1"/>
  <c r="Z453" i="1"/>
  <c r="Z447" i="1"/>
  <c r="Z408" i="1"/>
  <c r="Z371" i="1"/>
  <c r="Z339" i="1"/>
  <c r="Y582" i="1"/>
  <c r="Z128" i="1"/>
  <c r="Z116" i="1"/>
  <c r="Z77" i="1"/>
  <c r="Z68" i="1"/>
  <c r="Y578" i="1"/>
  <c r="Y579" i="1"/>
  <c r="Z356" i="1"/>
  <c r="Y580" i="1"/>
  <c r="Z26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<sst xmlns="http://schemas.openxmlformats.org/spreadsheetml/2006/main" count="2709" uniqueCount="972">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</sst>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6</v>
      </c>
      <c r="Y29" s="670">
        <f>IFERROR(IF(X29="",0,CEILING((X29/$H29),1)*$H29),"")</f>
        <v>6</v>
      </c>
      <c r="Z29" s="36">
        <f>IFERROR(IF(Y29=0,"",ROUNDUP(Y29/H29,0)*0.00651),"")</f>
        <v>6.5100000000000005E-2</v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8.2199999999999989</v>
      </c>
      <c r="BN29" s="64">
        <f>IFERROR(Y29*I29/H29,"0")</f>
        <v>8.2199999999999989</v>
      </c>
      <c r="BO29" s="64">
        <f>IFERROR(1/J29*(X29/H29),"0")</f>
        <v>5.4945054945054951E-2</v>
      </c>
      <c r="BP29" s="64">
        <f>IFERROR(1/J29*(Y29/H29),"0")</f>
        <v>5.4945054945054951E-2</v>
      </c>
    </row>
    <row r="30" spans="1:68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10</v>
      </c>
      <c r="Y30" s="671">
        <f>IFERROR(Y29/H29,"0")</f>
        <v>10</v>
      </c>
      <c r="Z30" s="671">
        <f>IFERROR(IF(Z29="",0,Z29),"0")</f>
        <v>6.5100000000000005E-2</v>
      </c>
      <c r="AA30" s="672"/>
      <c r="AB30" s="672"/>
      <c r="AC30" s="672"/>
    </row>
    <row r="31" spans="1:68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6</v>
      </c>
      <c r="Y31" s="671">
        <f>IFERROR(SUM(Y29:Y29),"0")</f>
        <v>6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213</v>
      </c>
      <c r="Y35" s="670">
        <f>IFERROR(IF(X35="",0,CEILING((X35/$H35),1)*$H35),"")</f>
        <v>216</v>
      </c>
      <c r="Z35" s="36">
        <f>IFERROR(IF(Y35=0,"",ROUNDUP(Y35/H35,0)*0.01898),"")</f>
        <v>0.37959999999999999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221.57916666666662</v>
      </c>
      <c r="BN35" s="64">
        <f>IFERROR(Y35*I35/H35,"0")</f>
        <v>224.69999999999996</v>
      </c>
      <c r="BO35" s="64">
        <f>IFERROR(1/J35*(X35/H35),"0")</f>
        <v>0.30815972222222221</v>
      </c>
      <c r="BP35" s="64">
        <f>IFERROR(1/J35*(Y35/H35),"0")</f>
        <v>0.3125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92</v>
      </c>
      <c r="Y38" s="670">
        <f>IFERROR(IF(X38="",0,CEILING((X38/$H38),1)*$H38),"")</f>
        <v>92.5</v>
      </c>
      <c r="Z38" s="36">
        <f>IFERROR(IF(Y38=0,"",ROUNDUP(Y38/H38,0)*0.00902),"")</f>
        <v>0.22550000000000001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97.221621621621622</v>
      </c>
      <c r="BN38" s="64">
        <f>IFERROR(Y38*I38/H38,"0")</f>
        <v>97.75</v>
      </c>
      <c r="BO38" s="64">
        <f>IFERROR(1/J38*(X38/H38),"0")</f>
        <v>0.18837018837018837</v>
      </c>
      <c r="BP38" s="64">
        <f>IFERROR(1/J38*(Y38/H38),"0")</f>
        <v>0.18939393939393939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44.587087087087085</v>
      </c>
      <c r="Y40" s="671">
        <f>IFERROR(Y35/H35,"0")+IFERROR(Y36/H36,"0")+IFERROR(Y37/H37,"0")+IFERROR(Y38/H38,"0")+IFERROR(Y39/H39,"0")</f>
        <v>45</v>
      </c>
      <c r="Z40" s="671">
        <f>IFERROR(IF(Z35="",0,Z35),"0")+IFERROR(IF(Z36="",0,Z36),"0")+IFERROR(IF(Z37="",0,Z37),"0")+IFERROR(IF(Z38="",0,Z38),"0")+IFERROR(IF(Z39="",0,Z39),"0")</f>
        <v>0.60509999999999997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305</v>
      </c>
      <c r="Y41" s="671">
        <f>IFERROR(SUM(Y35:Y39),"0")</f>
        <v>308.5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200</v>
      </c>
      <c r="Y49" s="670">
        <f t="shared" si="0"/>
        <v>205.20000000000002</v>
      </c>
      <c r="Z49" s="36">
        <f>IFERROR(IF(Y49=0,"",ROUNDUP(Y49/H49,0)*0.01898),"")</f>
        <v>0.36062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208.05555555555554</v>
      </c>
      <c r="BN49" s="64">
        <f t="shared" si="2"/>
        <v>213.46499999999997</v>
      </c>
      <c r="BO49" s="64">
        <f t="shared" si="3"/>
        <v>0.28935185185185186</v>
      </c>
      <c r="BP49" s="64">
        <f t="shared" si="4"/>
        <v>0.296875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28</v>
      </c>
      <c r="Y52" s="670">
        <f t="shared" si="0"/>
        <v>28</v>
      </c>
      <c r="Z52" s="36">
        <f>IFERROR(IF(Y52=0,"",ROUNDUP(Y52/H52,0)*0.00902),"")</f>
        <v>6.3140000000000002E-2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29.47</v>
      </c>
      <c r="BN52" s="64">
        <f t="shared" si="2"/>
        <v>29.47</v>
      </c>
      <c r="BO52" s="64">
        <f t="shared" si="3"/>
        <v>5.3030303030303032E-2</v>
      </c>
      <c r="BP52" s="64">
        <f t="shared" si="4"/>
        <v>5.3030303030303032E-2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25.518518518518519</v>
      </c>
      <c r="Y55" s="671">
        <f>IFERROR(Y48/H48,"0")+IFERROR(Y49/H49,"0")+IFERROR(Y50/H50,"0")+IFERROR(Y51/H51,"0")+IFERROR(Y52/H52,"0")+IFERROR(Y53/H53,"0")+IFERROR(Y54/H54,"0")</f>
        <v>26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0.42376000000000003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228</v>
      </c>
      <c r="Y56" s="671">
        <f>IFERROR(SUM(Y48:Y54),"0")</f>
        <v>233.20000000000002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17</v>
      </c>
      <c r="Y58" s="670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17.68472222222222</v>
      </c>
      <c r="BN58" s="64">
        <f>IFERROR(Y58*I58/H58,"0")</f>
        <v>22.47</v>
      </c>
      <c r="BO58" s="64">
        <f>IFERROR(1/J58*(X58/H58),"0")</f>
        <v>2.4594907407407406E-2</v>
      </c>
      <c r="BP58" s="64">
        <f>IFERROR(1/J58*(Y58/H58),"0")</f>
        <v>3.125E-2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1.574074074074074</v>
      </c>
      <c r="Y62" s="671">
        <f>IFERROR(Y58/H58,"0")+IFERROR(Y59/H59,"0")+IFERROR(Y60/H60,"0")+IFERROR(Y61/H61,"0")</f>
        <v>2</v>
      </c>
      <c r="Z62" s="671">
        <f>IFERROR(IF(Z58="",0,Z58),"0")+IFERROR(IF(Z59="",0,Z59),"0")+IFERROR(IF(Z60="",0,Z60),"0")+IFERROR(IF(Z61="",0,Z61),"0")</f>
        <v>3.7960000000000001E-2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17</v>
      </c>
      <c r="Y63" s="671">
        <f>IFERROR(SUM(Y58:Y61),"0")</f>
        <v>21.6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16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16.828571428571429</v>
      </c>
      <c r="BN72" s="64">
        <f t="shared" si="7"/>
        <v>17.670000000000002</v>
      </c>
      <c r="BO72" s="64">
        <f t="shared" si="8"/>
        <v>2.976190476190476E-2</v>
      </c>
      <c r="BP72" s="64">
        <f t="shared" si="9"/>
        <v>3.125E-2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1.9047619047619047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16</v>
      </c>
      <c r="Y78" s="671">
        <f>IFERROR(SUM(Y71:Y76),"0")</f>
        <v>16.8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503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523.25972222222219</v>
      </c>
      <c r="BN87" s="64">
        <f>IFERROR(Y87*I87/H87,"0")</f>
        <v>528.04499999999996</v>
      </c>
      <c r="BO87" s="64">
        <f>IFERROR(1/J87*(X87/H87),"0")</f>
        <v>0.72771990740740733</v>
      </c>
      <c r="BP87" s="64">
        <f>IFERROR(1/J87*(Y87/H87),"0")</f>
        <v>0.734375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90</v>
      </c>
      <c r="Y89" s="670">
        <f>IFERROR(IF(X89="",0,CEILING((X89/$H89),1)*$H89),"")</f>
        <v>90</v>
      </c>
      <c r="Z89" s="36">
        <f>IFERROR(IF(Y89=0,"",ROUNDUP(Y89/H89,0)*0.00902),"")</f>
        <v>0.1804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94.199999999999989</v>
      </c>
      <c r="BN89" s="64">
        <f>IFERROR(Y89*I89/H89,"0")</f>
        <v>94.199999999999989</v>
      </c>
      <c r="BO89" s="64">
        <f>IFERROR(1/J89*(X89/H89),"0")</f>
        <v>0.15151515151515152</v>
      </c>
      <c r="BP89" s="64">
        <f>IFERROR(1/J89*(Y89/H89),"0")</f>
        <v>0.15151515151515152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66.574074074074076</v>
      </c>
      <c r="Y90" s="671">
        <f>IFERROR(Y87/H87,"0")+IFERROR(Y88/H88,"0")+IFERROR(Y89/H89,"0")</f>
        <v>67</v>
      </c>
      <c r="Z90" s="671">
        <f>IFERROR(IF(Z87="",0,Z87),"0")+IFERROR(IF(Z88="",0,Z88),"0")+IFERROR(IF(Z89="",0,Z89),"0")</f>
        <v>1.07246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593</v>
      </c>
      <c r="Y91" s="671">
        <f>IFERROR(SUM(Y87:Y89),"0")</f>
        <v>597.6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58</v>
      </c>
      <c r="Y94" s="670">
        <f t="shared" si="10"/>
        <v>58.800000000000004</v>
      </c>
      <c r="Z94" s="36">
        <f>IFERROR(IF(Y94=0,"",ROUNDUP(Y94/H94,0)*0.01898),"")</f>
        <v>0.13286000000000001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61.583571428571432</v>
      </c>
      <c r="BN94" s="64">
        <f t="shared" si="12"/>
        <v>62.433000000000007</v>
      </c>
      <c r="BO94" s="64">
        <f t="shared" si="13"/>
        <v>0.10788690476190475</v>
      </c>
      <c r="BP94" s="64">
        <f t="shared" si="14"/>
        <v>0.109375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72</v>
      </c>
      <c r="Y98" s="670">
        <f t="shared" si="10"/>
        <v>72.900000000000006</v>
      </c>
      <c r="Z98" s="36">
        <f>IFERROR(IF(Y98=0,"",ROUNDUP(Y98/H98,0)*0.00651),"")</f>
        <v>0.17577000000000001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78.719999999999985</v>
      </c>
      <c r="BN98" s="64">
        <f t="shared" si="12"/>
        <v>79.703999999999994</v>
      </c>
      <c r="BO98" s="64">
        <f t="shared" si="13"/>
        <v>0.14652014652014653</v>
      </c>
      <c r="BP98" s="64">
        <f t="shared" si="14"/>
        <v>0.14835164835164835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122</v>
      </c>
      <c r="Y100" s="670">
        <f t="shared" si="10"/>
        <v>124.2</v>
      </c>
      <c r="Z100" s="36">
        <f>IFERROR(IF(Y100=0,"",ROUNDUP(Y100/H100,0)*0.00902),"")</f>
        <v>0.41492000000000001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135.01333333333332</v>
      </c>
      <c r="BN100" s="64">
        <f t="shared" si="12"/>
        <v>137.44799999999998</v>
      </c>
      <c r="BO100" s="64">
        <f t="shared" si="13"/>
        <v>0.34231200897867564</v>
      </c>
      <c r="BP100" s="64">
        <f t="shared" si="14"/>
        <v>0.34848484848484851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78.756613756613746</v>
      </c>
      <c r="Y102" s="671">
        <f>IFERROR(Y93/H93,"0")+IFERROR(Y94/H94,"0")+IFERROR(Y95/H95,"0")+IFERROR(Y96/H96,"0")+IFERROR(Y97/H97,"0")+IFERROR(Y98/H98,"0")+IFERROR(Y99/H99,"0")+IFERROR(Y100/H100,"0")+IFERROR(Y101/H101,"0")</f>
        <v>80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0.72355000000000003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252</v>
      </c>
      <c r="Y103" s="671">
        <f>IFERROR(SUM(Y93:Y101),"0")</f>
        <v>255.90000000000003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57</v>
      </c>
      <c r="Y106" s="670">
        <f>IFERROR(IF(X106="",0,CEILING((X106/$H106),1)*$H106),"")</f>
        <v>64.800000000000011</v>
      </c>
      <c r="Z106" s="36">
        <f>IFERROR(IF(Y106=0,"",ROUNDUP(Y106/H106,0)*0.01898),"")</f>
        <v>0.11388000000000001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59.295833333333327</v>
      </c>
      <c r="BN106" s="64">
        <f>IFERROR(Y106*I106/H106,"0")</f>
        <v>67.410000000000011</v>
      </c>
      <c r="BO106" s="64">
        <f>IFERROR(1/J106*(X106/H106),"0")</f>
        <v>8.2465277777777776E-2</v>
      </c>
      <c r="BP106" s="64">
        <f>IFERROR(1/J106*(Y106/H106),"0")</f>
        <v>9.3750000000000014E-2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84</v>
      </c>
      <c r="Y108" s="670">
        <f>IFERROR(IF(X108="",0,CEILING((X108/$H108),1)*$H108),"")</f>
        <v>85.5</v>
      </c>
      <c r="Z108" s="36">
        <f>IFERROR(IF(Y108=0,"",ROUNDUP(Y108/H108,0)*0.00902),"")</f>
        <v>0.17138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87.92</v>
      </c>
      <c r="BN108" s="64">
        <f>IFERROR(Y108*I108/H108,"0")</f>
        <v>89.49</v>
      </c>
      <c r="BO108" s="64">
        <f>IFERROR(1/J108*(X108/H108),"0")</f>
        <v>0.14141414141414144</v>
      </c>
      <c r="BP108" s="64">
        <f>IFERROR(1/J108*(Y108/H108),"0")</f>
        <v>0.14393939393939395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23.944444444444446</v>
      </c>
      <c r="Y110" s="671">
        <f>IFERROR(Y106/H106,"0")+IFERROR(Y107/H107,"0")+IFERROR(Y108/H108,"0")+IFERROR(Y109/H109,"0")</f>
        <v>25</v>
      </c>
      <c r="Z110" s="671">
        <f>IFERROR(IF(Z106="",0,Z106),"0")+IFERROR(IF(Z107="",0,Z107),"0")+IFERROR(IF(Z108="",0,Z108),"0")+IFERROR(IF(Z109="",0,Z109),"0")</f>
        <v>0.28526000000000001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141</v>
      </c>
      <c r="Y111" s="671">
        <f>IFERROR(SUM(Y106:Y109),"0")</f>
        <v>150.30000000000001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161</v>
      </c>
      <c r="Y113" s="670">
        <f>IFERROR(IF(X113="",0,CEILING((X113/$H113),1)*$H113),"")</f>
        <v>162</v>
      </c>
      <c r="Z113" s="36">
        <f>IFERROR(IF(Y113=0,"",ROUNDUP(Y113/H113,0)*0.01898),"")</f>
        <v>0.28470000000000001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167.48472222222219</v>
      </c>
      <c r="BN113" s="64">
        <f>IFERROR(Y113*I113/H113,"0")</f>
        <v>168.52499999999998</v>
      </c>
      <c r="BO113" s="64">
        <f>IFERROR(1/J113*(X113/H113),"0")</f>
        <v>0.23292824074074073</v>
      </c>
      <c r="BP113" s="64">
        <f>IFERROR(1/J113*(Y113/H113),"0")</f>
        <v>0.23437499999999997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16</v>
      </c>
      <c r="Y115" s="670">
        <f>IFERROR(IF(X115="",0,CEILING((X115/$H115),1)*$H115),"")</f>
        <v>16.8</v>
      </c>
      <c r="Z115" s="36">
        <f>IFERROR(IF(Y115=0,"",ROUNDUP(Y115/H115,0)*0.00651),"")</f>
        <v>4.5569999999999999E-2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17.200000000000003</v>
      </c>
      <c r="BN115" s="64">
        <f>IFERROR(Y115*I115/H115,"0")</f>
        <v>18.060000000000002</v>
      </c>
      <c r="BO115" s="64">
        <f>IFERROR(1/J115*(X115/H115),"0")</f>
        <v>3.6630036630036632E-2</v>
      </c>
      <c r="BP115" s="64">
        <f>IFERROR(1/J115*(Y115/H115),"0")</f>
        <v>3.8461538461538471E-2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21.574074074074073</v>
      </c>
      <c r="Y116" s="671">
        <f>IFERROR(Y113/H113,"0")+IFERROR(Y114/H114,"0")+IFERROR(Y115/H115,"0")</f>
        <v>22</v>
      </c>
      <c r="Z116" s="671">
        <f>IFERROR(IF(Z113="",0,Z113),"0")+IFERROR(IF(Z114="",0,Z114),"0")+IFERROR(IF(Z115="",0,Z115),"0")</f>
        <v>0.33027000000000001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177</v>
      </c>
      <c r="Y117" s="671">
        <f>IFERROR(SUM(Y113:Y115),"0")</f>
        <v>178.8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65</v>
      </c>
      <c r="Y121" s="670">
        <f t="shared" si="15"/>
        <v>67.2</v>
      </c>
      <c r="Z121" s="36">
        <f>IFERROR(IF(Y121=0,"",ROUNDUP(Y121/H121,0)*0.01898),"")</f>
        <v>0.15184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68.969642857142858</v>
      </c>
      <c r="BN121" s="64">
        <f t="shared" si="17"/>
        <v>71.304000000000002</v>
      </c>
      <c r="BO121" s="64">
        <f t="shared" si="18"/>
        <v>0.1209077380952381</v>
      </c>
      <c r="BP121" s="64">
        <f t="shared" si="19"/>
        <v>0.125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59</v>
      </c>
      <c r="Y124" s="670">
        <f t="shared" si="15"/>
        <v>59.400000000000006</v>
      </c>
      <c r="Z124" s="36">
        <f t="shared" si="20"/>
        <v>0.14322000000000001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64.506666666666661</v>
      </c>
      <c r="BN124" s="64">
        <f t="shared" si="17"/>
        <v>64.944000000000003</v>
      </c>
      <c r="BO124" s="64">
        <f t="shared" si="18"/>
        <v>0.12006512006512007</v>
      </c>
      <c r="BP124" s="64">
        <f t="shared" si="19"/>
        <v>0.12087912087912089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29.589947089947088</v>
      </c>
      <c r="Y128" s="671">
        <f>IFERROR(Y119/H119,"0")+IFERROR(Y120/H120,"0")+IFERROR(Y121/H121,"0")+IFERROR(Y122/H122,"0")+IFERROR(Y123/H123,"0")+IFERROR(Y124/H124,"0")+IFERROR(Y125/H125,"0")+IFERROR(Y126/H126,"0")+IFERROR(Y127/H127,"0")</f>
        <v>30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0.29505999999999999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124</v>
      </c>
      <c r="Y129" s="671">
        <f>IFERROR(SUM(Y119:Y127),"0")</f>
        <v>126.60000000000001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182</v>
      </c>
      <c r="Y175" s="670">
        <f t="shared" ref="Y175:Y183" si="21">IFERROR(IF(X175="",0,CEILING((X175/$H175),1)*$H175),"")</f>
        <v>184.8</v>
      </c>
      <c r="Z175" s="36">
        <f>IFERROR(IF(Y175=0,"",ROUNDUP(Y175/H175,0)*0.00902),"")</f>
        <v>0.39688000000000001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193.7</v>
      </c>
      <c r="BN175" s="64">
        <f t="shared" ref="BN175:BN183" si="23">IFERROR(Y175*I175/H175,"0")</f>
        <v>196.68</v>
      </c>
      <c r="BO175" s="64">
        <f t="shared" ref="BO175:BO183" si="24">IFERROR(1/J175*(X175/H175),"0")</f>
        <v>0.32828282828282823</v>
      </c>
      <c r="BP175" s="64">
        <f t="shared" ref="BP175:BP183" si="25">IFERROR(1/J175*(Y175/H175),"0")</f>
        <v>0.33333333333333337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64</v>
      </c>
      <c r="Y177" s="670">
        <f t="shared" si="21"/>
        <v>67.2</v>
      </c>
      <c r="Z177" s="36">
        <f>IFERROR(IF(Y177=0,"",ROUNDUP(Y177/H177,0)*0.00902),"")</f>
        <v>0.14432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67.2</v>
      </c>
      <c r="BN177" s="64">
        <f t="shared" si="23"/>
        <v>70.56</v>
      </c>
      <c r="BO177" s="64">
        <f t="shared" si="24"/>
        <v>0.11544011544011544</v>
      </c>
      <c r="BP177" s="64">
        <f t="shared" si="25"/>
        <v>0.12121212121212122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102</v>
      </c>
      <c r="Y178" s="670">
        <f t="shared" si="21"/>
        <v>102.9</v>
      </c>
      <c r="Z178" s="36">
        <f>IFERROR(IF(Y178=0,"",ROUNDUP(Y178/H178,0)*0.00502),"")</f>
        <v>0.24598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108.31428571428572</v>
      </c>
      <c r="BN178" s="64">
        <f t="shared" si="23"/>
        <v>109.27</v>
      </c>
      <c r="BO178" s="64">
        <f t="shared" si="24"/>
        <v>0.20757020757020758</v>
      </c>
      <c r="BP178" s="64">
        <f t="shared" si="25"/>
        <v>0.20940170940170943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62</v>
      </c>
      <c r="Y180" s="670">
        <f t="shared" si="21"/>
        <v>63</v>
      </c>
      <c r="Z180" s="36">
        <f>IFERROR(IF(Y180=0,"",ROUNDUP(Y180/H180,0)*0.00502),"")</f>
        <v>0.1757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66.477777777777774</v>
      </c>
      <c r="BN180" s="64">
        <f t="shared" si="23"/>
        <v>67.55</v>
      </c>
      <c r="BO180" s="64">
        <f t="shared" si="24"/>
        <v>0.14719848053181386</v>
      </c>
      <c r="BP180" s="64">
        <f t="shared" si="25"/>
        <v>0.1495726495726496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140</v>
      </c>
      <c r="Y181" s="670">
        <f t="shared" si="21"/>
        <v>140.70000000000002</v>
      </c>
      <c r="Z181" s="36">
        <f>IFERROR(IF(Y181=0,"",ROUNDUP(Y181/H181,0)*0.00502),"")</f>
        <v>0.33634000000000003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146.66666666666666</v>
      </c>
      <c r="BN181" s="64">
        <f t="shared" si="23"/>
        <v>147.40000000000003</v>
      </c>
      <c r="BO181" s="64">
        <f t="shared" si="24"/>
        <v>0.28490028490028491</v>
      </c>
      <c r="BP181" s="64">
        <f t="shared" si="25"/>
        <v>0.28632478632478636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208.25396825396822</v>
      </c>
      <c r="Y184" s="671">
        <f>IFERROR(Y175/H175,"0")+IFERROR(Y176/H176,"0")+IFERROR(Y177/H177,"0")+IFERROR(Y178/H178,"0")+IFERROR(Y179/H179,"0")+IFERROR(Y180/H180,"0")+IFERROR(Y181/H181,"0")+IFERROR(Y182/H182,"0")+IFERROR(Y183/H183,"0")</f>
        <v>211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1.29922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550</v>
      </c>
      <c r="Y185" s="671">
        <f>IFERROR(SUM(Y175:Y183),"0")</f>
        <v>558.6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32</v>
      </c>
      <c r="Y194" s="670">
        <f>IFERROR(IF(X194="",0,CEILING((X194/$H194),1)*$H194),"")</f>
        <v>33.6</v>
      </c>
      <c r="Z194" s="36">
        <f>IFERROR(IF(Y194=0,"",ROUNDUP(Y194/H194,0)*0.00651),"")</f>
        <v>0.10416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34.74285714285714</v>
      </c>
      <c r="BN194" s="64">
        <f>IFERROR(Y194*I194/H194,"0")</f>
        <v>36.479999999999997</v>
      </c>
      <c r="BO194" s="64">
        <f>IFERROR(1/J194*(X194/H194),"0")</f>
        <v>8.3725798011512295E-2</v>
      </c>
      <c r="BP194" s="64">
        <f>IFERROR(1/J194*(Y194/H194),"0")</f>
        <v>8.7912087912087919E-2</v>
      </c>
    </row>
    <row r="195" spans="1:68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15.238095238095237</v>
      </c>
      <c r="Y195" s="671">
        <f>IFERROR(Y193/H193,"0")+IFERROR(Y194/H194,"0")</f>
        <v>16</v>
      </c>
      <c r="Z195" s="671">
        <f>IFERROR(IF(Z193="",0,Z193),"0")+IFERROR(IF(Z194="",0,Z194),"0")</f>
        <v>0.10416</v>
      </c>
      <c r="AA195" s="672"/>
      <c r="AB195" s="672"/>
      <c r="AC195" s="672"/>
    </row>
    <row r="196" spans="1:68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32</v>
      </c>
      <c r="Y196" s="671">
        <f>IFERROR(SUM(Y193:Y194),"0")</f>
        <v>33.6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372</v>
      </c>
      <c r="Y198" s="670">
        <f t="shared" ref="Y198:Y205" si="26">IFERROR(IF(X198="",0,CEILING((X198/$H198),1)*$H198),"")</f>
        <v>372.6</v>
      </c>
      <c r="Z198" s="36">
        <f>IFERROR(IF(Y198=0,"",ROUNDUP(Y198/H198,0)*0.00902),"")</f>
        <v>0.62238000000000004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386.46666666666664</v>
      </c>
      <c r="BN198" s="64">
        <f t="shared" ref="BN198:BN205" si="28">IFERROR(Y198*I198/H198,"0")</f>
        <v>387.09</v>
      </c>
      <c r="BO198" s="64">
        <f t="shared" ref="BO198:BO205" si="29">IFERROR(1/J198*(X198/H198),"0")</f>
        <v>0.52188552188552184</v>
      </c>
      <c r="BP198" s="64">
        <f t="shared" ref="BP198:BP205" si="30">IFERROR(1/J198*(Y198/H198),"0")</f>
        <v>0.52272727272727271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190</v>
      </c>
      <c r="Y199" s="670">
        <f t="shared" si="26"/>
        <v>194.4</v>
      </c>
      <c r="Z199" s="36">
        <f>IFERROR(IF(Y199=0,"",ROUNDUP(Y199/H199,0)*0.00902),"")</f>
        <v>0.32472000000000001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197.38888888888889</v>
      </c>
      <c r="BN199" s="64">
        <f t="shared" si="28"/>
        <v>201.96</v>
      </c>
      <c r="BO199" s="64">
        <f t="shared" si="29"/>
        <v>0.2665544332210999</v>
      </c>
      <c r="BP199" s="64">
        <f t="shared" si="30"/>
        <v>0.27272727272727271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380</v>
      </c>
      <c r="Y201" s="670">
        <f t="shared" si="26"/>
        <v>383.40000000000003</v>
      </c>
      <c r="Z201" s="36">
        <f>IFERROR(IF(Y201=0,"",ROUNDUP(Y201/H201,0)*0.00902),"")</f>
        <v>0.64041999999999999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394.77777777777777</v>
      </c>
      <c r="BN201" s="64">
        <f t="shared" si="28"/>
        <v>398.31</v>
      </c>
      <c r="BO201" s="64">
        <f t="shared" si="29"/>
        <v>0.53310886644219979</v>
      </c>
      <c r="BP201" s="64">
        <f t="shared" si="30"/>
        <v>0.53787878787878785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75</v>
      </c>
      <c r="Y202" s="670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80.416666666666671</v>
      </c>
      <c r="BN202" s="64">
        <f t="shared" si="28"/>
        <v>81.06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37</v>
      </c>
      <c r="Y203" s="670">
        <f t="shared" si="26"/>
        <v>37.800000000000004</v>
      </c>
      <c r="Z203" s="36">
        <f>IFERROR(IF(Y203=0,"",ROUNDUP(Y203/H203,0)*0.00502),"")</f>
        <v>0.10542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39.05555555555555</v>
      </c>
      <c r="BN203" s="64">
        <f t="shared" si="28"/>
        <v>39.900000000000006</v>
      </c>
      <c r="BO203" s="64">
        <f t="shared" si="29"/>
        <v>8.7844254510921177E-2</v>
      </c>
      <c r="BP203" s="64">
        <f t="shared" si="30"/>
        <v>8.9743589743589772E-2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44</v>
      </c>
      <c r="Y205" s="670">
        <f t="shared" si="26"/>
        <v>45</v>
      </c>
      <c r="Z205" s="36">
        <f>IFERROR(IF(Y205=0,"",ROUNDUP(Y205/H205,0)*0.00502),"")</f>
        <v>0.1255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46.444444444444443</v>
      </c>
      <c r="BN205" s="64">
        <f t="shared" si="28"/>
        <v>47.5</v>
      </c>
      <c r="BO205" s="64">
        <f t="shared" si="29"/>
        <v>0.10446343779677113</v>
      </c>
      <c r="BP205" s="64">
        <f t="shared" si="30"/>
        <v>0.10683760683760685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261.11111111111109</v>
      </c>
      <c r="Y206" s="671">
        <f>IFERROR(Y198/H198,"0")+IFERROR(Y199/H199,"0")+IFERROR(Y200/H200,"0")+IFERROR(Y201/H201,"0")+IFERROR(Y202/H202,"0")+IFERROR(Y203/H203,"0")+IFERROR(Y204/H204,"0")+IFERROR(Y205/H205,"0")</f>
        <v>264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2.02928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1098</v>
      </c>
      <c r="Y207" s="671">
        <f>IFERROR(SUM(Y198:Y205),"0")</f>
        <v>1108.8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131</v>
      </c>
      <c r="Y211" s="670">
        <f t="shared" si="31"/>
        <v>139.19999999999999</v>
      </c>
      <c r="Z211" s="36">
        <f>IFERROR(IF(Y211=0,"",ROUNDUP(Y211/H211,0)*0.01898),"")</f>
        <v>0.30368000000000001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138.81482758620689</v>
      </c>
      <c r="BN211" s="64">
        <f t="shared" si="33"/>
        <v>147.50399999999999</v>
      </c>
      <c r="BO211" s="64">
        <f t="shared" si="34"/>
        <v>0.23527298850574715</v>
      </c>
      <c r="BP211" s="64">
        <f t="shared" si="35"/>
        <v>0.25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80</v>
      </c>
      <c r="Y212" s="670">
        <f t="shared" si="31"/>
        <v>81.599999999999994</v>
      </c>
      <c r="Z212" s="36">
        <f t="shared" ref="Z212:Z217" si="36">IFERROR(IF(Y212=0,"",ROUNDUP(Y212/H212,0)*0.00651),"")</f>
        <v>0.22134000000000001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89</v>
      </c>
      <c r="BN212" s="64">
        <f t="shared" si="33"/>
        <v>90.78</v>
      </c>
      <c r="BO212" s="64">
        <f t="shared" si="34"/>
        <v>0.18315018315018317</v>
      </c>
      <c r="BP212" s="64">
        <f t="shared" si="35"/>
        <v>0.18681318681318682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180</v>
      </c>
      <c r="Y214" s="670">
        <f t="shared" si="31"/>
        <v>180</v>
      </c>
      <c r="Z214" s="36">
        <f t="shared" si="36"/>
        <v>0.48825000000000002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198.9</v>
      </c>
      <c r="BN214" s="64">
        <f t="shared" si="33"/>
        <v>198.9</v>
      </c>
      <c r="BO214" s="64">
        <f t="shared" si="34"/>
        <v>0.41208791208791212</v>
      </c>
      <c r="BP214" s="64">
        <f t="shared" si="35"/>
        <v>0.41208791208791212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141</v>
      </c>
      <c r="Y215" s="670">
        <f t="shared" si="31"/>
        <v>141.6</v>
      </c>
      <c r="Z215" s="36">
        <f t="shared" si="36"/>
        <v>0.38408999999999999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155.80500000000001</v>
      </c>
      <c r="BN215" s="64">
        <f t="shared" si="33"/>
        <v>156.46800000000002</v>
      </c>
      <c r="BO215" s="64">
        <f t="shared" si="34"/>
        <v>0.32280219780219782</v>
      </c>
      <c r="BP215" s="64">
        <f t="shared" si="35"/>
        <v>0.32417582417582419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60</v>
      </c>
      <c r="Y216" s="670">
        <f t="shared" si="31"/>
        <v>60</v>
      </c>
      <c r="Z216" s="36">
        <f t="shared" si="36"/>
        <v>0.16275000000000001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66.300000000000011</v>
      </c>
      <c r="BN216" s="64">
        <f t="shared" si="33"/>
        <v>66.300000000000011</v>
      </c>
      <c r="BO216" s="64">
        <f t="shared" si="34"/>
        <v>0.13736263736263737</v>
      </c>
      <c r="BP216" s="64">
        <f t="shared" si="35"/>
        <v>0.13736263736263737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80</v>
      </c>
      <c r="Y217" s="670">
        <f t="shared" si="31"/>
        <v>81.599999999999994</v>
      </c>
      <c r="Z217" s="36">
        <f t="shared" si="36"/>
        <v>0.22134000000000001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88.6</v>
      </c>
      <c r="BN217" s="64">
        <f t="shared" si="33"/>
        <v>90.371999999999986</v>
      </c>
      <c r="BO217" s="64">
        <f t="shared" si="34"/>
        <v>0.18315018315018317</v>
      </c>
      <c r="BP217" s="64">
        <f t="shared" si="35"/>
        <v>0.18681318681318682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240.47413793103451</v>
      </c>
      <c r="Y218" s="671">
        <f>IFERROR(Y209/H209,"0")+IFERROR(Y210/H210,"0")+IFERROR(Y211/H211,"0")+IFERROR(Y212/H212,"0")+IFERROR(Y213/H213,"0")+IFERROR(Y214/H214,"0")+IFERROR(Y215/H215,"0")+IFERROR(Y216/H216,"0")+IFERROR(Y217/H217,"0")</f>
        <v>243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1.7814500000000002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672</v>
      </c>
      <c r="Y219" s="671">
        <f>IFERROR(SUM(Y209:Y217),"0")</f>
        <v>684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14</v>
      </c>
      <c r="Y221" s="670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15.47</v>
      </c>
      <c r="BN221" s="64">
        <f>IFERROR(Y221*I221/H221,"0")</f>
        <v>15.912000000000001</v>
      </c>
      <c r="BO221" s="64">
        <f>IFERROR(1/J221*(X221/H221),"0")</f>
        <v>3.2051282051282055E-2</v>
      </c>
      <c r="BP221" s="64">
        <f>IFERROR(1/J221*(Y221/H221),"0")</f>
        <v>3.2967032967032968E-2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5.8333333333333339</v>
      </c>
      <c r="Y223" s="671">
        <f>IFERROR(Y221/H221,"0")+IFERROR(Y222/H222,"0")</f>
        <v>6</v>
      </c>
      <c r="Z223" s="671">
        <f>IFERROR(IF(Z221="",0,Z221),"0")+IFERROR(IF(Z222="",0,Z222),"0")</f>
        <v>3.9059999999999997E-2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14</v>
      </c>
      <c r="Y224" s="671">
        <f>IFERROR(SUM(Y221:Y222),"0")</f>
        <v>14.399999999999999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324</v>
      </c>
      <c r="Y227" s="670">
        <f t="shared" ref="Y227:Y234" si="37">IFERROR(IF(X227="",0,CEILING((X227/$H227),1)*$H227),"")</f>
        <v>324.8</v>
      </c>
      <c r="Z227" s="36">
        <f>IFERROR(IF(Y227=0,"",ROUNDUP(Y227/H227,0)*0.01898),"")</f>
        <v>0.53144000000000002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336.15000000000003</v>
      </c>
      <c r="BN227" s="64">
        <f t="shared" ref="BN227:BN234" si="39">IFERROR(Y227*I227/H227,"0")</f>
        <v>336.98</v>
      </c>
      <c r="BO227" s="64">
        <f t="shared" ref="BO227:BO234" si="40">IFERROR(1/J227*(X227/H227),"0")</f>
        <v>0.43642241379310348</v>
      </c>
      <c r="BP227" s="64">
        <f t="shared" ref="BP227:BP234" si="41">IFERROR(1/J227*(Y227/H227),"0")</f>
        <v>0.43750000000000006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27.931034482758623</v>
      </c>
      <c r="Y235" s="671">
        <f>IFERROR(Y227/H227,"0")+IFERROR(Y228/H228,"0")+IFERROR(Y229/H229,"0")+IFERROR(Y230/H230,"0")+IFERROR(Y231/H231,"0")+IFERROR(Y232/H232,"0")+IFERROR(Y233/H233,"0")+IFERROR(Y234/H234,"0")</f>
        <v>28.000000000000004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0.53144000000000002</v>
      </c>
      <c r="AA235" s="672"/>
      <c r="AB235" s="672"/>
      <c r="AC235" s="672"/>
    </row>
    <row r="236" spans="1:68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324</v>
      </c>
      <c r="Y236" s="671">
        <f>IFERROR(SUM(Y227:Y234),"0")</f>
        <v>324.8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45</v>
      </c>
      <c r="Y325" s="670">
        <f>IFERROR(IF(X325="",0,CEILING((X325/$H325),1)*$H325),"")</f>
        <v>45.900000000000006</v>
      </c>
      <c r="Z325" s="36">
        <f>IFERROR(IF(Y325=0,"",ROUNDUP(Y325/H325,0)*0.00651),"")</f>
        <v>0.11067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49.300000000000004</v>
      </c>
      <c r="BN325" s="64">
        <f>IFERROR(Y325*I325/H325,"0")</f>
        <v>50.286000000000008</v>
      </c>
      <c r="BO325" s="64">
        <f>IFERROR(1/J325*(X325/H325),"0")</f>
        <v>9.1575091575091569E-2</v>
      </c>
      <c r="BP325" s="64">
        <f>IFERROR(1/J325*(Y325/H325),"0")</f>
        <v>9.3406593406593408E-2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16.666666666666664</v>
      </c>
      <c r="Y326" s="671">
        <f>IFERROR(Y321/H321,"0")+IFERROR(Y322/H322,"0")+IFERROR(Y323/H323,"0")+IFERROR(Y324/H324,"0")+IFERROR(Y325/H325,"0")</f>
        <v>17</v>
      </c>
      <c r="Z326" s="671">
        <f>IFERROR(IF(Z321="",0,Z321),"0")+IFERROR(IF(Z322="",0,Z322),"0")+IFERROR(IF(Z323="",0,Z323),"0")+IFERROR(IF(Z324="",0,Z324),"0")+IFERROR(IF(Z325="",0,Z325),"0")</f>
        <v>0.11067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45</v>
      </c>
      <c r="Y327" s="671">
        <f>IFERROR(SUM(Y321:Y325),"0")</f>
        <v>45.900000000000006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190</v>
      </c>
      <c r="Y329" s="670">
        <f>IFERROR(IF(X329="",0,CEILING((X329/$H329),1)*$H329),"")</f>
        <v>193.20000000000002</v>
      </c>
      <c r="Z329" s="36">
        <f>IFERROR(IF(Y329=0,"",ROUNDUP(Y329/H329,0)*0.01898),"")</f>
        <v>0.43653999999999998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201.73928571428573</v>
      </c>
      <c r="BN329" s="64">
        <f>IFERROR(Y329*I329/H329,"0")</f>
        <v>205.13700000000003</v>
      </c>
      <c r="BO329" s="64">
        <f>IFERROR(1/J329*(X329/H329),"0")</f>
        <v>0.35342261904761901</v>
      </c>
      <c r="BP329" s="64">
        <f>IFERROR(1/J329*(Y329/H329),"0")</f>
        <v>0.359375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325</v>
      </c>
      <c r="Y330" s="670">
        <f>IFERROR(IF(X330="",0,CEILING((X330/$H330),1)*$H330),"")</f>
        <v>327.59999999999997</v>
      </c>
      <c r="Z330" s="36">
        <f>IFERROR(IF(Y330=0,"",ROUNDUP(Y330/H330,0)*0.01898),"")</f>
        <v>0.79715999999999998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346.62500000000006</v>
      </c>
      <c r="BN330" s="64">
        <f>IFERROR(Y330*I330/H330,"0")</f>
        <v>349.39800000000002</v>
      </c>
      <c r="BO330" s="64">
        <f>IFERROR(1/J330*(X330/H330),"0")</f>
        <v>0.65104166666666663</v>
      </c>
      <c r="BP330" s="64">
        <f>IFERROR(1/J330*(Y330/H330),"0")</f>
        <v>0.65625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222</v>
      </c>
      <c r="Y331" s="670">
        <f>IFERROR(IF(X331="",0,CEILING((X331/$H331),1)*$H331),"")</f>
        <v>226.8</v>
      </c>
      <c r="Z331" s="36">
        <f>IFERROR(IF(Y331=0,"",ROUNDUP(Y331/H331,0)*0.01898),"")</f>
        <v>0.51246000000000003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235.71642857142857</v>
      </c>
      <c r="BN331" s="64">
        <f>IFERROR(Y331*I331/H331,"0")</f>
        <v>240.81300000000002</v>
      </c>
      <c r="BO331" s="64">
        <f>IFERROR(1/J331*(X331/H331),"0")</f>
        <v>0.41294642857142855</v>
      </c>
      <c r="BP331" s="64">
        <f>IFERROR(1/J331*(Y331/H331),"0")</f>
        <v>0.421875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90.714285714285708</v>
      </c>
      <c r="Y332" s="671">
        <f>IFERROR(Y329/H329,"0")+IFERROR(Y330/H330,"0")+IFERROR(Y331/H331,"0")</f>
        <v>92</v>
      </c>
      <c r="Z332" s="671">
        <f>IFERROR(IF(Z329="",0,Z329),"0")+IFERROR(IF(Z330="",0,Z330),"0")+IFERROR(IF(Z331="",0,Z331),"0")</f>
        <v>1.7461600000000002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737</v>
      </c>
      <c r="Y333" s="671">
        <f>IFERROR(SUM(Y329:Y331),"0")</f>
        <v>747.59999999999991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43</v>
      </c>
      <c r="Y338" s="670">
        <f>IFERROR(IF(X338="",0,CEILING((X338/$H338),1)*$H338),"")</f>
        <v>43.349999999999994</v>
      </c>
      <c r="Z338" s="36">
        <f>IFERROR(IF(Y338=0,"",ROUNDUP(Y338/H338,0)*0.00651),"")</f>
        <v>0.11067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48.564705882352939</v>
      </c>
      <c r="BN338" s="64">
        <f>IFERROR(Y338*I338/H338,"0")</f>
        <v>48.96</v>
      </c>
      <c r="BO338" s="64">
        <f>IFERROR(1/J338*(X338/H338),"0")</f>
        <v>9.2652445593622068E-2</v>
      </c>
      <c r="BP338" s="64">
        <f>IFERROR(1/J338*(Y338/H338),"0")</f>
        <v>9.3406593406593408E-2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16.862745098039216</v>
      </c>
      <c r="Y339" s="671">
        <f>IFERROR(Y335/H335,"0")+IFERROR(Y336/H336,"0")+IFERROR(Y337/H337,"0")+IFERROR(Y338/H338,"0")</f>
        <v>17</v>
      </c>
      <c r="Z339" s="671">
        <f>IFERROR(IF(Z335="",0,Z335),"0")+IFERROR(IF(Z336="",0,Z336),"0")+IFERROR(IF(Z337="",0,Z337),"0")+IFERROR(IF(Z338="",0,Z338),"0")</f>
        <v>0.11067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43</v>
      </c>
      <c r="Y340" s="671">
        <f>IFERROR(SUM(Y335:Y338),"0")</f>
        <v>43.349999999999994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600</v>
      </c>
      <c r="Y362" s="670">
        <f t="shared" si="52"/>
        <v>600</v>
      </c>
      <c r="Z362" s="36">
        <f>IFERROR(IF(Y362=0,"",ROUNDUP(Y362/H362,0)*0.02175),"")</f>
        <v>0.86999999999999988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619.20000000000005</v>
      </c>
      <c r="BN362" s="64">
        <f t="shared" si="54"/>
        <v>619.20000000000005</v>
      </c>
      <c r="BO362" s="64">
        <f t="shared" si="55"/>
        <v>0.83333333333333326</v>
      </c>
      <c r="BP362" s="64">
        <f t="shared" si="56"/>
        <v>0.83333333333333326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653</v>
      </c>
      <c r="Y364" s="670">
        <f t="shared" si="52"/>
        <v>660</v>
      </c>
      <c r="Z364" s="36">
        <f>IFERROR(IF(Y364=0,"",ROUNDUP(Y364/H364,0)*0.02175),"")</f>
        <v>0.95699999999999996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673.89600000000007</v>
      </c>
      <c r="BN364" s="64">
        <f t="shared" si="54"/>
        <v>681.12000000000012</v>
      </c>
      <c r="BO364" s="64">
        <f t="shared" si="55"/>
        <v>0.90694444444444433</v>
      </c>
      <c r="BP364" s="64">
        <f t="shared" si="56"/>
        <v>0.91666666666666663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92</v>
      </c>
      <c r="Y365" s="670">
        <f t="shared" si="52"/>
        <v>105</v>
      </c>
      <c r="Z365" s="36">
        <f>IFERROR(IF(Y365=0,"",ROUNDUP(Y365/H365,0)*0.02175),"")</f>
        <v>0.15225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94.944000000000003</v>
      </c>
      <c r="BN365" s="64">
        <f t="shared" si="54"/>
        <v>108.36</v>
      </c>
      <c r="BO365" s="64">
        <f t="shared" si="55"/>
        <v>0.12777777777777777</v>
      </c>
      <c r="BP365" s="64">
        <f t="shared" si="56"/>
        <v>0.14583333333333331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701</v>
      </c>
      <c r="Y367" s="670">
        <f t="shared" si="52"/>
        <v>705</v>
      </c>
      <c r="Z367" s="36">
        <f>IFERROR(IF(Y367=0,"",ROUNDUP(Y367/H367,0)*0.02175),"")</f>
        <v>1.0222499999999999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723.43200000000002</v>
      </c>
      <c r="BN367" s="64">
        <f t="shared" si="54"/>
        <v>727.56</v>
      </c>
      <c r="BO367" s="64">
        <f t="shared" si="55"/>
        <v>0.97361111111111109</v>
      </c>
      <c r="BP367" s="64">
        <f t="shared" si="56"/>
        <v>0.97916666666666663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136.4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138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3.0015000000000001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2046</v>
      </c>
      <c r="Y372" s="671">
        <f>IFERROR(SUM(Y361:Y370),"0")</f>
        <v>2070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1000</v>
      </c>
      <c r="Y374" s="670">
        <f>IFERROR(IF(X374="",0,CEILING((X374/$H374),1)*$H374),"")</f>
        <v>1005</v>
      </c>
      <c r="Z374" s="36">
        <f>IFERROR(IF(Y374=0,"",ROUNDUP(Y374/H374,0)*0.02175),"")</f>
        <v>1.4572499999999999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1032</v>
      </c>
      <c r="BN374" s="64">
        <f>IFERROR(Y374*I374/H374,"0")</f>
        <v>1037.1600000000001</v>
      </c>
      <c r="BO374" s="64">
        <f>IFERROR(1/J374*(X374/H374),"0")</f>
        <v>1.3888888888888888</v>
      </c>
      <c r="BP374" s="64">
        <f>IFERROR(1/J374*(Y374/H374),"0")</f>
        <v>1.3958333333333333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66.666666666666671</v>
      </c>
      <c r="Y376" s="671">
        <f>IFERROR(Y374/H374,"0")+IFERROR(Y375/H375,"0")</f>
        <v>67</v>
      </c>
      <c r="Z376" s="671">
        <f>IFERROR(IF(Z374="",0,Z374),"0")+IFERROR(IF(Z375="",0,Z375),"0")</f>
        <v>1.4572499999999999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1000</v>
      </c>
      <c r="Y377" s="671">
        <f>IFERROR(SUM(Y374:Y375),"0")</f>
        <v>1005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6</v>
      </c>
      <c r="Y380" s="670">
        <f>IFERROR(IF(X380="",0,CEILING((X380/$H380),1)*$H380),"")</f>
        <v>9</v>
      </c>
      <c r="Z380" s="36">
        <f>IFERROR(IF(Y380=0,"",ROUNDUP(Y380/H380,0)*0.01898),"")</f>
        <v>1.898E-2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6.3460000000000001</v>
      </c>
      <c r="BN380" s="64">
        <f>IFERROR(Y380*I380/H380,"0")</f>
        <v>9.5190000000000001</v>
      </c>
      <c r="BO380" s="64">
        <f>IFERROR(1/J380*(X380/H380),"0")</f>
        <v>1.0416666666666666E-2</v>
      </c>
      <c r="BP380" s="64">
        <f>IFERROR(1/J380*(Y380/H380),"0")</f>
        <v>1.5625E-2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0.66666666666666663</v>
      </c>
      <c r="Y381" s="671">
        <f>IFERROR(Y379/H379,"0")+IFERROR(Y380/H380,"0")</f>
        <v>1</v>
      </c>
      <c r="Z381" s="671">
        <f>IFERROR(IF(Z379="",0,Z379),"0")+IFERROR(IF(Z380="",0,Z380),"0")</f>
        <v>1.898E-2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6</v>
      </c>
      <c r="Y382" s="671">
        <f>IFERROR(SUM(Y379:Y380),"0")</f>
        <v>9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159</v>
      </c>
      <c r="Y384" s="670">
        <f>IFERROR(IF(X384="",0,CEILING((X384/$H384),1)*$H384),"")</f>
        <v>162</v>
      </c>
      <c r="Z384" s="36">
        <f>IFERROR(IF(Y384=0,"",ROUNDUP(Y384/H384,0)*0.01898),"")</f>
        <v>0.34164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168.16899999999998</v>
      </c>
      <c r="BN384" s="64">
        <f>IFERROR(Y384*I384/H384,"0")</f>
        <v>171.34199999999998</v>
      </c>
      <c r="BO384" s="64">
        <f>IFERROR(1/J384*(X384/H384),"0")</f>
        <v>0.27604166666666669</v>
      </c>
      <c r="BP384" s="64">
        <f>IFERROR(1/J384*(Y384/H384),"0")</f>
        <v>0.28125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17.666666666666668</v>
      </c>
      <c r="Y385" s="671">
        <f>IFERROR(Y384/H384,"0")</f>
        <v>18</v>
      </c>
      <c r="Z385" s="671">
        <f>IFERROR(IF(Z384="",0,Z384),"0")</f>
        <v>0.34164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159</v>
      </c>
      <c r="Y386" s="671">
        <f>IFERROR(SUM(Y384:Y384),"0")</f>
        <v>162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696</v>
      </c>
      <c r="Y403" s="670">
        <f>IFERROR(IF(X403="",0,CEILING((X403/$H403),1)*$H403),"")</f>
        <v>702</v>
      </c>
      <c r="Z403" s="36">
        <f>IFERROR(IF(Y403=0,"",ROUNDUP(Y403/H403,0)*0.01898),"")</f>
        <v>1.48044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736.13599999999997</v>
      </c>
      <c r="BN403" s="64">
        <f>IFERROR(Y403*I403/H403,"0")</f>
        <v>742.48199999999997</v>
      </c>
      <c r="BO403" s="64">
        <f>IFERROR(1/J403*(X403/H403),"0")</f>
        <v>1.2083333333333333</v>
      </c>
      <c r="BP403" s="64">
        <f>IFERROR(1/J403*(Y403/H403),"0")</f>
        <v>1.21875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77.333333333333329</v>
      </c>
      <c r="Y408" s="671">
        <f>IFERROR(Y403/H403,"0")+IFERROR(Y404/H404,"0")+IFERROR(Y405/H405,"0")+IFERROR(Y406/H406,"0")+IFERROR(Y407/H407,"0")</f>
        <v>78</v>
      </c>
      <c r="Z408" s="671">
        <f>IFERROR(IF(Z403="",0,Z403),"0")+IFERROR(IF(Z404="",0,Z404),"0")+IFERROR(IF(Z405="",0,Z405),"0")+IFERROR(IF(Z406="",0,Z406),"0")+IFERROR(IF(Z407="",0,Z407),"0")</f>
        <v>1.48044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696</v>
      </c>
      <c r="Y409" s="671">
        <f>IFERROR(SUM(Y403:Y407),"0")</f>
        <v>702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52</v>
      </c>
      <c r="Y467" s="670">
        <f t="shared" ref="Y467:Y481" si="68">IFERROR(IF(X467="",0,CEILING((X467/$H467),1)*$H467),"")</f>
        <v>52.800000000000004</v>
      </c>
      <c r="Z467" s="36">
        <f>IFERROR(IF(Y467=0,"",ROUNDUP(Y467/H467,0)*0.01196),"")</f>
        <v>0.1196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55.54545454545454</v>
      </c>
      <c r="BN467" s="64">
        <f t="shared" ref="BN467:BN481" si="70">IFERROR(Y467*I467/H467,"0")</f>
        <v>56.400000000000006</v>
      </c>
      <c r="BO467" s="64">
        <f t="shared" ref="BO467:BO481" si="71">IFERROR(1/J467*(X467/H467),"0")</f>
        <v>9.4696969696969696E-2</v>
      </c>
      <c r="BP467" s="64">
        <f t="shared" ref="BP467:BP481" si="72">IFERROR(1/J467*(Y467/H467),"0")</f>
        <v>9.6153846153846159E-2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152</v>
      </c>
      <c r="Y468" s="670">
        <f t="shared" si="68"/>
        <v>153.12</v>
      </c>
      <c r="Z468" s="36">
        <f>IFERROR(IF(Y468=0,"",ROUNDUP(Y468/H468,0)*0.01196),"")</f>
        <v>0.34683999999999998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162.36363636363635</v>
      </c>
      <c r="BN468" s="64">
        <f t="shared" si="70"/>
        <v>163.56</v>
      </c>
      <c r="BO468" s="64">
        <f t="shared" si="71"/>
        <v>0.27680652680652679</v>
      </c>
      <c r="BP468" s="64">
        <f t="shared" si="72"/>
        <v>0.27884615384615385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162</v>
      </c>
      <c r="Y469" s="670">
        <f t="shared" si="68"/>
        <v>163.68</v>
      </c>
      <c r="Z469" s="36">
        <f>IFERROR(IF(Y469=0,"",ROUNDUP(Y469/H469,0)*0.01196),"")</f>
        <v>0.37075999999999998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173.04545454545453</v>
      </c>
      <c r="BN469" s="64">
        <f t="shared" si="70"/>
        <v>174.84</v>
      </c>
      <c r="BO469" s="64">
        <f t="shared" si="71"/>
        <v>0.2950174825174825</v>
      </c>
      <c r="BP469" s="64">
        <f t="shared" si="72"/>
        <v>0.29807692307692307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479</v>
      </c>
      <c r="Y470" s="670">
        <f t="shared" si="68"/>
        <v>480.48</v>
      </c>
      <c r="Z470" s="36">
        <f>IFERROR(IF(Y470=0,"",ROUNDUP(Y470/H470,0)*0.01196),"")</f>
        <v>1.08836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511.65909090909088</v>
      </c>
      <c r="BN470" s="64">
        <f t="shared" si="70"/>
        <v>513.24</v>
      </c>
      <c r="BO470" s="64">
        <f t="shared" si="71"/>
        <v>0.87230477855477861</v>
      </c>
      <c r="BP470" s="64">
        <f t="shared" si="72"/>
        <v>0.875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160.03787878787878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161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1.9255599999999999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845</v>
      </c>
      <c r="Y483" s="671">
        <f>IFERROR(SUM(Y467:Y481),"0")</f>
        <v>850.08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250</v>
      </c>
      <c r="Y485" s="670">
        <f>IFERROR(IF(X485="",0,CEILING((X485/$H485),1)*$H485),"")</f>
        <v>253.44</v>
      </c>
      <c r="Z485" s="36">
        <f>IFERROR(IF(Y485=0,"",ROUNDUP(Y485/H485,0)*0.01196),"")</f>
        <v>0.57408000000000003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267.04545454545456</v>
      </c>
      <c r="BN485" s="64">
        <f>IFERROR(Y485*I485/H485,"0")</f>
        <v>270.71999999999997</v>
      </c>
      <c r="BO485" s="64">
        <f>IFERROR(1/J485*(X485/H485),"0")</f>
        <v>0.45527389277389274</v>
      </c>
      <c r="BP485" s="64">
        <f>IFERROR(1/J485*(Y485/H485),"0")</f>
        <v>0.46153846153846156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47.348484848484844</v>
      </c>
      <c r="Y489" s="671">
        <f>IFERROR(Y485/H485,"0")+IFERROR(Y486/H486,"0")+IFERROR(Y487/H487,"0")+IFERROR(Y488/H488,"0")</f>
        <v>48</v>
      </c>
      <c r="Z489" s="671">
        <f>IFERROR(IF(Z485="",0,Z485),"0")+IFERROR(IF(Z486="",0,Z486),"0")+IFERROR(IF(Z487="",0,Z487),"0")+IFERROR(IF(Z488="",0,Z488),"0")</f>
        <v>0.57408000000000003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250</v>
      </c>
      <c r="Y490" s="671">
        <f>IFERROR(SUM(Y485:Y488),"0")</f>
        <v>253.44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268</v>
      </c>
      <c r="Y492" s="670">
        <f t="shared" ref="Y492:Y503" si="73">IFERROR(IF(X492="",0,CEILING((X492/$H492),1)*$H492),"")</f>
        <v>269.28000000000003</v>
      </c>
      <c r="Z492" s="36">
        <f>IFERROR(IF(Y492=0,"",ROUNDUP(Y492/H492,0)*0.01196),"")</f>
        <v>0.60996000000000006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286.27272727272725</v>
      </c>
      <c r="BN492" s="64">
        <f t="shared" ref="BN492:BN503" si="75">IFERROR(Y492*I492/H492,"0")</f>
        <v>287.64</v>
      </c>
      <c r="BO492" s="64">
        <f t="shared" ref="BO492:BO503" si="76">IFERROR(1/J492*(X492/H492),"0")</f>
        <v>0.48805361305361306</v>
      </c>
      <c r="BP492" s="64">
        <f t="shared" ref="BP492:BP503" si="77">IFERROR(1/J492*(Y492/H492),"0")</f>
        <v>0.49038461538461542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212</v>
      </c>
      <c r="Y493" s="670">
        <f t="shared" si="73"/>
        <v>216.48000000000002</v>
      </c>
      <c r="Z493" s="36">
        <f>IFERROR(IF(Y493=0,"",ROUNDUP(Y493/H493,0)*0.01196),"")</f>
        <v>0.49036000000000002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226.45454545454541</v>
      </c>
      <c r="BN493" s="64">
        <f t="shared" si="75"/>
        <v>231.24</v>
      </c>
      <c r="BO493" s="64">
        <f t="shared" si="76"/>
        <v>0.38607226107226106</v>
      </c>
      <c r="BP493" s="64">
        <f t="shared" si="77"/>
        <v>0.39423076923076927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100</v>
      </c>
      <c r="Y494" s="670">
        <f t="shared" si="73"/>
        <v>100.32000000000001</v>
      </c>
      <c r="Z494" s="36">
        <f>IFERROR(IF(Y494=0,"",ROUNDUP(Y494/H494,0)*0.01196),"")</f>
        <v>0.22724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106.81818181818181</v>
      </c>
      <c r="BN494" s="64">
        <f t="shared" si="75"/>
        <v>107.16</v>
      </c>
      <c r="BO494" s="64">
        <f t="shared" si="76"/>
        <v>0.18210955710955709</v>
      </c>
      <c r="BP494" s="64">
        <f t="shared" si="77"/>
        <v>0.18269230769230771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109.84848484848484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111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1.3275600000000001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580</v>
      </c>
      <c r="Y505" s="671">
        <f>IFERROR(SUM(Y492:Y503),"0")</f>
        <v>586.08000000000004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10956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11093.95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11533.177510068535</v>
      </c>
      <c r="Y579" s="671">
        <f>IFERROR(SUM(BN22:BN575),"0")</f>
        <v>11678.420999999998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19</v>
      </c>
      <c r="Y580" s="38">
        <f>ROUNDUP(SUM(BP22:BP575),0)</f>
        <v>19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12008.177510068535</v>
      </c>
      <c r="Y581" s="671">
        <f>GrossWeightTotalR+PalletQtyTotalR*25</f>
        <v>12153.420999999998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1803.0771546710694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1825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21.755600000000001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6</v>
      </c>
      <c r="C588" s="46">
        <f>IFERROR(Y35*1,"0")+IFERROR(Y36*1,"0")+IFERROR(Y37*1,"0")+IFERROR(Y38*1,"0")+IFERROR(Y39*1,"0")+IFERROR(Y43*1,"0")</f>
        <v>308.5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271.60000000000002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853.5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455.70000000000005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558.6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1840.7999999999997</v>
      </c>
      <c r="K588" s="46">
        <f>IFERROR(Y227*1,"0")+IFERROR(Y228*1,"0")+IFERROR(Y229*1,"0")+IFERROR(Y230*1,"0")+IFERROR(Y231*1,"0")+IFERROR(Y232*1,"0")+IFERROR(Y233*1,"0")+IFERROR(Y234*1,"0")+IFERROR(Y238*1,"0")+IFERROR(Y239*1,"0")</f>
        <v>324.8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836.85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3246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702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1689.6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1 000,00"/>
        <filter val="1 098,00"/>
        <filter val="1 803,08"/>
        <filter val="1,57"/>
        <filter val="1,90"/>
        <filter val="10 956,00"/>
        <filter val="10,00"/>
        <filter val="100,00"/>
        <filter val="102,00"/>
        <filter val="109,85"/>
        <filter val="11 533,18"/>
        <filter val="12 008,18"/>
        <filter val="122,00"/>
        <filter val="124,00"/>
        <filter val="131,00"/>
        <filter val="136,40"/>
        <filter val="14,00"/>
        <filter val="140,00"/>
        <filter val="141,00"/>
        <filter val="15,24"/>
        <filter val="152,00"/>
        <filter val="159,00"/>
        <filter val="16,00"/>
        <filter val="16,67"/>
        <filter val="16,86"/>
        <filter val="160,04"/>
        <filter val="161,00"/>
        <filter val="162,00"/>
        <filter val="17,00"/>
        <filter val="17,67"/>
        <filter val="177,00"/>
        <filter val="180,00"/>
        <filter val="182,00"/>
        <filter val="19"/>
        <filter val="190,00"/>
        <filter val="2 046,00"/>
        <filter val="200,00"/>
        <filter val="208,25"/>
        <filter val="21,57"/>
        <filter val="212,00"/>
        <filter val="213,00"/>
        <filter val="222,00"/>
        <filter val="228,00"/>
        <filter val="23,94"/>
        <filter val="240,47"/>
        <filter val="25,52"/>
        <filter val="250,00"/>
        <filter val="252,00"/>
        <filter val="261,11"/>
        <filter val="268,00"/>
        <filter val="27,93"/>
        <filter val="28,00"/>
        <filter val="29,59"/>
        <filter val="305,00"/>
        <filter val="32,00"/>
        <filter val="324,00"/>
        <filter val="325,00"/>
        <filter val="37,00"/>
        <filter val="372,00"/>
        <filter val="380,00"/>
        <filter val="43,00"/>
        <filter val="44,00"/>
        <filter val="44,59"/>
        <filter val="45,00"/>
        <filter val="47,35"/>
        <filter val="479,00"/>
        <filter val="5,83"/>
        <filter val="503,00"/>
        <filter val="52,00"/>
        <filter val="550,00"/>
        <filter val="57,00"/>
        <filter val="58,00"/>
        <filter val="580,00"/>
        <filter val="59,00"/>
        <filter val="593,00"/>
        <filter val="6,00"/>
        <filter val="60,00"/>
        <filter val="600,00"/>
        <filter val="62,00"/>
        <filter val="64,00"/>
        <filter val="65,00"/>
        <filter val="653,00"/>
        <filter val="66,57"/>
        <filter val="66,67"/>
        <filter val="672,00"/>
        <filter val="696,00"/>
        <filter val="701,00"/>
        <filter val="72,00"/>
        <filter val="737,00"/>
        <filter val="75,00"/>
        <filter val="77,33"/>
        <filter val="78,76"/>
        <filter val="80,00"/>
        <filter val="84,00"/>
        <filter val="845,00"/>
        <filter val="90,00"/>
        <filter val="90,71"/>
        <filter val="92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