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B921DB9-D174-4412-9A2A-DC16FF80E1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Y576" i="1" s="1"/>
  <c r="X573" i="1"/>
  <c r="X572" i="1"/>
  <c r="BO571" i="1"/>
  <c r="BM571" i="1"/>
  <c r="Y571" i="1"/>
  <c r="X569" i="1"/>
  <c r="X568" i="1"/>
  <c r="BO567" i="1"/>
  <c r="BM567" i="1"/>
  <c r="Y567" i="1"/>
  <c r="BP567" i="1" s="1"/>
  <c r="BO566" i="1"/>
  <c r="BM566" i="1"/>
  <c r="Y566" i="1"/>
  <c r="AD588" i="1" s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BP548" i="1" s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P533" i="1" s="1"/>
  <c r="BO532" i="1"/>
  <c r="BM532" i="1"/>
  <c r="Y532" i="1"/>
  <c r="BP532" i="1" s="1"/>
  <c r="BO531" i="1"/>
  <c r="BM531" i="1"/>
  <c r="Y531" i="1"/>
  <c r="BP531" i="1" s="1"/>
  <c r="BO530" i="1"/>
  <c r="BM530" i="1"/>
  <c r="Y530" i="1"/>
  <c r="BP530" i="1" s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P514" i="1" s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BP508" i="1" s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P502" i="1" s="1"/>
  <c r="BO501" i="1"/>
  <c r="BM501" i="1"/>
  <c r="Y501" i="1"/>
  <c r="BP501" i="1" s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BP479" i="1" s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Y462" i="1" s="1"/>
  <c r="P461" i="1"/>
  <c r="X459" i="1"/>
  <c r="X458" i="1"/>
  <c r="BO457" i="1"/>
  <c r="BM457" i="1"/>
  <c r="Y457" i="1"/>
  <c r="AA588" i="1" s="1"/>
  <c r="P457" i="1"/>
  <c r="X454" i="1"/>
  <c r="X453" i="1"/>
  <c r="BO452" i="1"/>
  <c r="BM452" i="1"/>
  <c r="Y452" i="1"/>
  <c r="BP452" i="1" s="1"/>
  <c r="BO451" i="1"/>
  <c r="BM451" i="1"/>
  <c r="Y451" i="1"/>
  <c r="P451" i="1"/>
  <c r="X448" i="1"/>
  <c r="X447" i="1"/>
  <c r="BO446" i="1"/>
  <c r="BM446" i="1"/>
  <c r="Y446" i="1"/>
  <c r="BP446" i="1" s="1"/>
  <c r="P446" i="1"/>
  <c r="BO445" i="1"/>
  <c r="BM445" i="1"/>
  <c r="Y445" i="1"/>
  <c r="BO444" i="1"/>
  <c r="BM444" i="1"/>
  <c r="Y444" i="1"/>
  <c r="P444" i="1"/>
  <c r="BO443" i="1"/>
  <c r="BM443" i="1"/>
  <c r="Y443" i="1"/>
  <c r="X441" i="1"/>
  <c r="X440" i="1"/>
  <c r="BO439" i="1"/>
  <c r="BM439" i="1"/>
  <c r="Y439" i="1"/>
  <c r="P439" i="1"/>
  <c r="BO438" i="1"/>
  <c r="BM438" i="1"/>
  <c r="Y438" i="1"/>
  <c r="P438" i="1"/>
  <c r="X435" i="1"/>
  <c r="X434" i="1"/>
  <c r="BO433" i="1"/>
  <c r="BM433" i="1"/>
  <c r="Y433" i="1"/>
  <c r="BP433" i="1" s="1"/>
  <c r="P433" i="1"/>
  <c r="BO432" i="1"/>
  <c r="BM432" i="1"/>
  <c r="Y432" i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O426" i="1"/>
  <c r="BM426" i="1"/>
  <c r="Y426" i="1"/>
  <c r="BO425" i="1"/>
  <c r="BM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BO421" i="1"/>
  <c r="BM421" i="1"/>
  <c r="Y421" i="1"/>
  <c r="BP421" i="1" s="1"/>
  <c r="P421" i="1"/>
  <c r="BP420" i="1"/>
  <c r="BO420" i="1"/>
  <c r="BN420" i="1"/>
  <c r="BM420" i="1"/>
  <c r="Z420" i="1"/>
  <c r="Y420" i="1"/>
  <c r="BP419" i="1"/>
  <c r="BO419" i="1"/>
  <c r="BN419" i="1"/>
  <c r="BM419" i="1"/>
  <c r="Z419" i="1"/>
  <c r="Y419" i="1"/>
  <c r="BP418" i="1"/>
  <c r="BO418" i="1"/>
  <c r="BN418" i="1"/>
  <c r="BM418" i="1"/>
  <c r="Z418" i="1"/>
  <c r="Y418" i="1"/>
  <c r="BP417" i="1"/>
  <c r="BO417" i="1"/>
  <c r="BN417" i="1"/>
  <c r="BM417" i="1"/>
  <c r="Z417" i="1"/>
  <c r="Y417" i="1"/>
  <c r="X413" i="1"/>
  <c r="X412" i="1"/>
  <c r="BO411" i="1"/>
  <c r="BM411" i="1"/>
  <c r="Y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Y319" i="1" s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R588" i="1" s="1"/>
  <c r="P288" i="1"/>
  <c r="X285" i="1"/>
  <c r="X284" i="1"/>
  <c r="BO283" i="1"/>
  <c r="BM283" i="1"/>
  <c r="Y283" i="1"/>
  <c r="Y285" i="1" s="1"/>
  <c r="P283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Q588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1" i="1"/>
  <c r="X240" i="1"/>
  <c r="BO239" i="1"/>
  <c r="BM239" i="1"/>
  <c r="Y239" i="1"/>
  <c r="P239" i="1"/>
  <c r="BO238" i="1"/>
  <c r="BM238" i="1"/>
  <c r="Y238" i="1"/>
  <c r="Y240" i="1" s="1"/>
  <c r="X236" i="1"/>
  <c r="X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Y206" i="1" s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J588" i="1" s="1"/>
  <c r="P188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BO179" i="1"/>
  <c r="BM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Y162" i="1" s="1"/>
  <c r="P157" i="1"/>
  <c r="X155" i="1"/>
  <c r="X154" i="1"/>
  <c r="BO153" i="1"/>
  <c r="BM153" i="1"/>
  <c r="Y153" i="1"/>
  <c r="Y154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O131" i="1"/>
  <c r="BM131" i="1"/>
  <c r="Y131" i="1"/>
  <c r="Y134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E588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P35" i="1"/>
  <c r="X31" i="1"/>
  <c r="X30" i="1"/>
  <c r="BO29" i="1"/>
  <c r="BM29" i="1"/>
  <c r="Y29" i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38" i="1" l="1"/>
  <c r="BN138" i="1"/>
  <c r="Z138" i="1"/>
  <c r="BP201" i="1"/>
  <c r="BN201" i="1"/>
  <c r="Z201" i="1"/>
  <c r="BP203" i="1"/>
  <c r="BN203" i="1"/>
  <c r="Z203" i="1"/>
  <c r="BP228" i="1"/>
  <c r="BN228" i="1"/>
  <c r="Z228" i="1"/>
  <c r="BP289" i="1"/>
  <c r="BN289" i="1"/>
  <c r="Z289" i="1"/>
  <c r="BP323" i="1"/>
  <c r="BN323" i="1"/>
  <c r="Z323" i="1"/>
  <c r="BP364" i="1"/>
  <c r="BN364" i="1"/>
  <c r="Z364" i="1"/>
  <c r="Y382" i="1"/>
  <c r="Y381" i="1"/>
  <c r="BP379" i="1"/>
  <c r="BN379" i="1"/>
  <c r="Z379" i="1"/>
  <c r="BP405" i="1"/>
  <c r="BN405" i="1"/>
  <c r="Z405" i="1"/>
  <c r="BP444" i="1"/>
  <c r="BN444" i="1"/>
  <c r="Z444" i="1"/>
  <c r="BP468" i="1"/>
  <c r="BN468" i="1"/>
  <c r="Z468" i="1"/>
  <c r="BP476" i="1"/>
  <c r="BN476" i="1"/>
  <c r="Z476" i="1"/>
  <c r="BP478" i="1"/>
  <c r="BN478" i="1"/>
  <c r="Z478" i="1"/>
  <c r="X579" i="1"/>
  <c r="Z23" i="1"/>
  <c r="BN23" i="1"/>
  <c r="Z49" i="1"/>
  <c r="BN49" i="1"/>
  <c r="Z61" i="1"/>
  <c r="BN61" i="1"/>
  <c r="Z73" i="1"/>
  <c r="BN73" i="1"/>
  <c r="Z94" i="1"/>
  <c r="BN94" i="1"/>
  <c r="Z95" i="1"/>
  <c r="BN95" i="1"/>
  <c r="Z96" i="1"/>
  <c r="BN96" i="1"/>
  <c r="Z97" i="1"/>
  <c r="BN97" i="1"/>
  <c r="BP98" i="1"/>
  <c r="BN98" i="1"/>
  <c r="Z98" i="1"/>
  <c r="BP159" i="1"/>
  <c r="BN159" i="1"/>
  <c r="Z159" i="1"/>
  <c r="BP213" i="1"/>
  <c r="BN213" i="1"/>
  <c r="Z213" i="1"/>
  <c r="BP248" i="1"/>
  <c r="BN248" i="1"/>
  <c r="Z248" i="1"/>
  <c r="BP309" i="1"/>
  <c r="BN309" i="1"/>
  <c r="Z309" i="1"/>
  <c r="BP337" i="1"/>
  <c r="BN337" i="1"/>
  <c r="Z337" i="1"/>
  <c r="BP374" i="1"/>
  <c r="BN374" i="1"/>
  <c r="Z374" i="1"/>
  <c r="BP380" i="1"/>
  <c r="BN380" i="1"/>
  <c r="Z380" i="1"/>
  <c r="BP398" i="1"/>
  <c r="BN398" i="1"/>
  <c r="Z398" i="1"/>
  <c r="BP439" i="1"/>
  <c r="BN439" i="1"/>
  <c r="Z439" i="1"/>
  <c r="BP445" i="1"/>
  <c r="BN445" i="1"/>
  <c r="Z445" i="1"/>
  <c r="BP475" i="1"/>
  <c r="BN475" i="1"/>
  <c r="Z475" i="1"/>
  <c r="BP477" i="1"/>
  <c r="BN477" i="1"/>
  <c r="Z477" i="1"/>
  <c r="BP509" i="1"/>
  <c r="BN509" i="1"/>
  <c r="Z509" i="1"/>
  <c r="Y395" i="1"/>
  <c r="Z588" i="1"/>
  <c r="Y515" i="1"/>
  <c r="BP179" i="1"/>
  <c r="BN179" i="1"/>
  <c r="Z179" i="1"/>
  <c r="Y196" i="1"/>
  <c r="BN193" i="1"/>
  <c r="Z193" i="1"/>
  <c r="BP199" i="1"/>
  <c r="BN199" i="1"/>
  <c r="Z199" i="1"/>
  <c r="BP211" i="1"/>
  <c r="BN211" i="1"/>
  <c r="Z211" i="1"/>
  <c r="Y223" i="1"/>
  <c r="BP221" i="1"/>
  <c r="BN221" i="1"/>
  <c r="Z221" i="1"/>
  <c r="BP234" i="1"/>
  <c r="BN234" i="1"/>
  <c r="Z234" i="1"/>
  <c r="BP246" i="1"/>
  <c r="BN246" i="1"/>
  <c r="Z246" i="1"/>
  <c r="BP269" i="1"/>
  <c r="BN269" i="1"/>
  <c r="Z269" i="1"/>
  <c r="BP307" i="1"/>
  <c r="BN307" i="1"/>
  <c r="Z307" i="1"/>
  <c r="BP321" i="1"/>
  <c r="BN321" i="1"/>
  <c r="Z321" i="1"/>
  <c r="BP331" i="1"/>
  <c r="BN331" i="1"/>
  <c r="Z331" i="1"/>
  <c r="BP362" i="1"/>
  <c r="BN362" i="1"/>
  <c r="Z362" i="1"/>
  <c r="B588" i="1"/>
  <c r="X580" i="1"/>
  <c r="X581" i="1" s="1"/>
  <c r="Z25" i="1"/>
  <c r="BN25" i="1"/>
  <c r="X578" i="1"/>
  <c r="C588" i="1"/>
  <c r="Z38" i="1"/>
  <c r="BN38" i="1"/>
  <c r="D588" i="1"/>
  <c r="Z51" i="1"/>
  <c r="BN51" i="1"/>
  <c r="Z59" i="1"/>
  <c r="BN59" i="1"/>
  <c r="Z65" i="1"/>
  <c r="BN65" i="1"/>
  <c r="BP65" i="1"/>
  <c r="Z71" i="1"/>
  <c r="BN71" i="1"/>
  <c r="BP71" i="1"/>
  <c r="Z75" i="1"/>
  <c r="BN75" i="1"/>
  <c r="Y83" i="1"/>
  <c r="Z88" i="1"/>
  <c r="BN88" i="1"/>
  <c r="Y102" i="1"/>
  <c r="Z100" i="1"/>
  <c r="BN100" i="1"/>
  <c r="F588" i="1"/>
  <c r="Z114" i="1"/>
  <c r="BN114" i="1"/>
  <c r="Y128" i="1"/>
  <c r="Z121" i="1"/>
  <c r="BN121" i="1"/>
  <c r="Z124" i="1"/>
  <c r="BN124" i="1"/>
  <c r="Z125" i="1"/>
  <c r="BN125" i="1"/>
  <c r="Z131" i="1"/>
  <c r="BN131" i="1"/>
  <c r="BP131" i="1"/>
  <c r="G588" i="1"/>
  <c r="Z142" i="1"/>
  <c r="BN142" i="1"/>
  <c r="BP142" i="1"/>
  <c r="Y145" i="1"/>
  <c r="Z153" i="1"/>
  <c r="Z154" i="1" s="1"/>
  <c r="BN153" i="1"/>
  <c r="BP153" i="1"/>
  <c r="Z157" i="1"/>
  <c r="BN157" i="1"/>
  <c r="BP157" i="1"/>
  <c r="Z165" i="1"/>
  <c r="BN165" i="1"/>
  <c r="Y185" i="1"/>
  <c r="BP175" i="1"/>
  <c r="BN175" i="1"/>
  <c r="Z175" i="1"/>
  <c r="BP180" i="1"/>
  <c r="BN180" i="1"/>
  <c r="Z180" i="1"/>
  <c r="BP205" i="1"/>
  <c r="BN205" i="1"/>
  <c r="Z205" i="1"/>
  <c r="BP215" i="1"/>
  <c r="BN215" i="1"/>
  <c r="Z215" i="1"/>
  <c r="BP230" i="1"/>
  <c r="BN230" i="1"/>
  <c r="Z230" i="1"/>
  <c r="BP239" i="1"/>
  <c r="BN239" i="1"/>
  <c r="Z239" i="1"/>
  <c r="BP260" i="1"/>
  <c r="BN260" i="1"/>
  <c r="Z260" i="1"/>
  <c r="Y295" i="1"/>
  <c r="BP294" i="1"/>
  <c r="BN294" i="1"/>
  <c r="Z294" i="1"/>
  <c r="Z295" i="1" s="1"/>
  <c r="Y300" i="1"/>
  <c r="BP298" i="1"/>
  <c r="BN298" i="1"/>
  <c r="Z298" i="1"/>
  <c r="BP315" i="1"/>
  <c r="BN315" i="1"/>
  <c r="Z315" i="1"/>
  <c r="BP325" i="1"/>
  <c r="BN325" i="1"/>
  <c r="Z325" i="1"/>
  <c r="BP343" i="1"/>
  <c r="BN343" i="1"/>
  <c r="Z343" i="1"/>
  <c r="BP366" i="1"/>
  <c r="BN366" i="1"/>
  <c r="Z366" i="1"/>
  <c r="BP390" i="1"/>
  <c r="BN390" i="1"/>
  <c r="Z390" i="1"/>
  <c r="BP407" i="1"/>
  <c r="BN407" i="1"/>
  <c r="Z407" i="1"/>
  <c r="BP426" i="1"/>
  <c r="BN426" i="1"/>
  <c r="Z426" i="1"/>
  <c r="BP470" i="1"/>
  <c r="BN470" i="1"/>
  <c r="Z470" i="1"/>
  <c r="BP480" i="1"/>
  <c r="BN480" i="1"/>
  <c r="Z480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218" i="1"/>
  <c r="Y224" i="1"/>
  <c r="K588" i="1"/>
  <c r="Y301" i="1"/>
  <c r="T588" i="1"/>
  <c r="Y357" i="1"/>
  <c r="BP370" i="1"/>
  <c r="BN370" i="1"/>
  <c r="Z370" i="1"/>
  <c r="BP394" i="1"/>
  <c r="BN394" i="1"/>
  <c r="Z394" i="1"/>
  <c r="BP425" i="1"/>
  <c r="BN425" i="1"/>
  <c r="Z425" i="1"/>
  <c r="Y434" i="1"/>
  <c r="BP432" i="1"/>
  <c r="BN432" i="1"/>
  <c r="Z432" i="1"/>
  <c r="BP473" i="1"/>
  <c r="BN473" i="1"/>
  <c r="Z473" i="1"/>
  <c r="Y510" i="1"/>
  <c r="BP507" i="1"/>
  <c r="BN507" i="1"/>
  <c r="Z507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Y400" i="1"/>
  <c r="Y588" i="1"/>
  <c r="Y447" i="1"/>
  <c r="Y504" i="1"/>
  <c r="Y534" i="1"/>
  <c r="Y553" i="1"/>
  <c r="H9" i="1"/>
  <c r="A10" i="1"/>
  <c r="F9" i="1"/>
  <c r="J9" i="1"/>
  <c r="Z22" i="1"/>
  <c r="BN22" i="1"/>
  <c r="BP22" i="1"/>
  <c r="Z24" i="1"/>
  <c r="BN24" i="1"/>
  <c r="X582" i="1"/>
  <c r="Y27" i="1"/>
  <c r="Y30" i="1"/>
  <c r="BP29" i="1"/>
  <c r="BN29" i="1"/>
  <c r="Z29" i="1"/>
  <c r="Z30" i="1" s="1"/>
  <c r="Y31" i="1"/>
  <c r="Y26" i="1"/>
  <c r="Y41" i="1"/>
  <c r="Y45" i="1"/>
  <c r="Y56" i="1"/>
  <c r="Y62" i="1"/>
  <c r="Y68" i="1"/>
  <c r="Y78" i="1"/>
  <c r="Y84" i="1"/>
  <c r="Y91" i="1"/>
  <c r="Y103" i="1"/>
  <c r="Z107" i="1"/>
  <c r="BN107" i="1"/>
  <c r="Z109" i="1"/>
  <c r="BN109" i="1"/>
  <c r="Y110" i="1"/>
  <c r="Z113" i="1"/>
  <c r="Z116" i="1" s="1"/>
  <c r="BN113" i="1"/>
  <c r="BP113" i="1"/>
  <c r="Z115" i="1"/>
  <c r="BN115" i="1"/>
  <c r="Y116" i="1"/>
  <c r="Z119" i="1"/>
  <c r="Z128" i="1" s="1"/>
  <c r="BN119" i="1"/>
  <c r="BP119" i="1"/>
  <c r="Z120" i="1"/>
  <c r="BN120" i="1"/>
  <c r="Z122" i="1"/>
  <c r="BN122" i="1"/>
  <c r="Z123" i="1"/>
  <c r="BN123" i="1"/>
  <c r="Z126" i="1"/>
  <c r="BN126" i="1"/>
  <c r="Y129" i="1"/>
  <c r="Z132" i="1"/>
  <c r="Z133" i="1" s="1"/>
  <c r="BN132" i="1"/>
  <c r="Y133" i="1"/>
  <c r="Z137" i="1"/>
  <c r="Z139" i="1" s="1"/>
  <c r="BN137" i="1"/>
  <c r="BP137" i="1"/>
  <c r="Y140" i="1"/>
  <c r="Z143" i="1"/>
  <c r="BN143" i="1"/>
  <c r="BP143" i="1"/>
  <c r="Z147" i="1"/>
  <c r="Z149" i="1" s="1"/>
  <c r="BN147" i="1"/>
  <c r="BP147" i="1"/>
  <c r="Y150" i="1"/>
  <c r="H588" i="1"/>
  <c r="Y155" i="1"/>
  <c r="Z158" i="1"/>
  <c r="BN158" i="1"/>
  <c r="Z160" i="1"/>
  <c r="BN160" i="1"/>
  <c r="Y161" i="1"/>
  <c r="Z164" i="1"/>
  <c r="BN164" i="1"/>
  <c r="BP164" i="1"/>
  <c r="Y167" i="1"/>
  <c r="I588" i="1"/>
  <c r="Y173" i="1"/>
  <c r="Z176" i="1"/>
  <c r="BN176" i="1"/>
  <c r="Z178" i="1"/>
  <c r="BN178" i="1"/>
  <c r="Z181" i="1"/>
  <c r="BN181" i="1"/>
  <c r="Z183" i="1"/>
  <c r="BN183" i="1"/>
  <c r="Y184" i="1"/>
  <c r="Z188" i="1"/>
  <c r="BN188" i="1"/>
  <c r="BP188" i="1"/>
  <c r="Y191" i="1"/>
  <c r="Z194" i="1"/>
  <c r="Z195" i="1" s="1"/>
  <c r="BN194" i="1"/>
  <c r="Y195" i="1"/>
  <c r="Z198" i="1"/>
  <c r="BN198" i="1"/>
  <c r="BP198" i="1"/>
  <c r="Z200" i="1"/>
  <c r="BN200" i="1"/>
  <c r="Z202" i="1"/>
  <c r="BN202" i="1"/>
  <c r="Z204" i="1"/>
  <c r="BN204" i="1"/>
  <c r="Y207" i="1"/>
  <c r="Z210" i="1"/>
  <c r="BN210" i="1"/>
  <c r="Z212" i="1"/>
  <c r="BN212" i="1"/>
  <c r="Z214" i="1"/>
  <c r="BN214" i="1"/>
  <c r="Z216" i="1"/>
  <c r="BN216" i="1"/>
  <c r="Y219" i="1"/>
  <c r="Z222" i="1"/>
  <c r="Z223" i="1" s="1"/>
  <c r="BN222" i="1"/>
  <c r="BP222" i="1"/>
  <c r="Z227" i="1"/>
  <c r="BN227" i="1"/>
  <c r="BP227" i="1"/>
  <c r="Z229" i="1"/>
  <c r="BN229" i="1"/>
  <c r="Z231" i="1"/>
  <c r="BN231" i="1"/>
  <c r="Z233" i="1"/>
  <c r="BN233" i="1"/>
  <c r="Y236" i="1"/>
  <c r="Z238" i="1"/>
  <c r="BN238" i="1"/>
  <c r="BP238" i="1"/>
  <c r="Y241" i="1"/>
  <c r="L588" i="1"/>
  <c r="Y250" i="1"/>
  <c r="Z245" i="1"/>
  <c r="BN245" i="1"/>
  <c r="Z247" i="1"/>
  <c r="BN247" i="1"/>
  <c r="BP249" i="1"/>
  <c r="BN249" i="1"/>
  <c r="Z249" i="1"/>
  <c r="Y251" i="1"/>
  <c r="M588" i="1"/>
  <c r="Y255" i="1"/>
  <c r="BP254" i="1"/>
  <c r="BN254" i="1"/>
  <c r="Z254" i="1"/>
  <c r="Z255" i="1" s="1"/>
  <c r="Y256" i="1"/>
  <c r="O588" i="1"/>
  <c r="Y262" i="1"/>
  <c r="BP259" i="1"/>
  <c r="BN259" i="1"/>
  <c r="Z259" i="1"/>
  <c r="Z35" i="1"/>
  <c r="Z40" i="1" s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BN72" i="1"/>
  <c r="Z74" i="1"/>
  <c r="BN74" i="1"/>
  <c r="Z76" i="1"/>
  <c r="BN76" i="1"/>
  <c r="Z80" i="1"/>
  <c r="Z83" i="1" s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Z110" i="1" s="1"/>
  <c r="BN106" i="1"/>
  <c r="BP106" i="1"/>
  <c r="BN108" i="1"/>
  <c r="Y111" i="1"/>
  <c r="Y139" i="1"/>
  <c r="Z189" i="1"/>
  <c r="BN189" i="1"/>
  <c r="Y190" i="1"/>
  <c r="BP193" i="1"/>
  <c r="Y235" i="1"/>
  <c r="BP261" i="1"/>
  <c r="BN261" i="1"/>
  <c r="Z261" i="1"/>
  <c r="Y263" i="1"/>
  <c r="P588" i="1"/>
  <c r="Y272" i="1"/>
  <c r="Y271" i="1"/>
  <c r="BP266" i="1"/>
  <c r="BN266" i="1"/>
  <c r="Z266" i="1"/>
  <c r="Z268" i="1"/>
  <c r="BN268" i="1"/>
  <c r="Z270" i="1"/>
  <c r="BN270" i="1"/>
  <c r="Z275" i="1"/>
  <c r="Z276" i="1" s="1"/>
  <c r="BN275" i="1"/>
  <c r="BP275" i="1"/>
  <c r="Y276" i="1"/>
  <c r="Z279" i="1"/>
  <c r="Z280" i="1" s="1"/>
  <c r="BN279" i="1"/>
  <c r="BP279" i="1"/>
  <c r="Y280" i="1"/>
  <c r="Z283" i="1"/>
  <c r="Z284" i="1" s="1"/>
  <c r="BN283" i="1"/>
  <c r="BP283" i="1"/>
  <c r="Y284" i="1"/>
  <c r="Z288" i="1"/>
  <c r="Z290" i="1" s="1"/>
  <c r="BN288" i="1"/>
  <c r="BP288" i="1"/>
  <c r="Y291" i="1"/>
  <c r="S588" i="1"/>
  <c r="Y296" i="1"/>
  <c r="Z299" i="1"/>
  <c r="Z300" i="1" s="1"/>
  <c r="BN299" i="1"/>
  <c r="BP299" i="1"/>
  <c r="Z304" i="1"/>
  <c r="BN304" i="1"/>
  <c r="BP304" i="1"/>
  <c r="Z306" i="1"/>
  <c r="BN306" i="1"/>
  <c r="Z308" i="1"/>
  <c r="BN308" i="1"/>
  <c r="Z310" i="1"/>
  <c r="BN310" i="1"/>
  <c r="Y311" i="1"/>
  <c r="Z314" i="1"/>
  <c r="BN314" i="1"/>
  <c r="BP314" i="1"/>
  <c r="Z316" i="1"/>
  <c r="BN316" i="1"/>
  <c r="Y327" i="1"/>
  <c r="BP324" i="1"/>
  <c r="BN324" i="1"/>
  <c r="Z324" i="1"/>
  <c r="Y333" i="1"/>
  <c r="Y339" i="1"/>
  <c r="BP335" i="1"/>
  <c r="BN335" i="1"/>
  <c r="Z335" i="1"/>
  <c r="BP338" i="1"/>
  <c r="BN338" i="1"/>
  <c r="Z338" i="1"/>
  <c r="Y340" i="1"/>
  <c r="Y345" i="1"/>
  <c r="BP342" i="1"/>
  <c r="BN342" i="1"/>
  <c r="Z342" i="1"/>
  <c r="BP355" i="1"/>
  <c r="BN355" i="1"/>
  <c r="Z355" i="1"/>
  <c r="V588" i="1"/>
  <c r="Y372" i="1"/>
  <c r="BP361" i="1"/>
  <c r="BN361" i="1"/>
  <c r="Z361" i="1"/>
  <c r="BP365" i="1"/>
  <c r="BN365" i="1"/>
  <c r="Z365" i="1"/>
  <c r="BP369" i="1"/>
  <c r="BN369" i="1"/>
  <c r="Z369" i="1"/>
  <c r="Y376" i="1"/>
  <c r="BP391" i="1"/>
  <c r="BN391" i="1"/>
  <c r="Z391" i="1"/>
  <c r="BP399" i="1"/>
  <c r="BN399" i="1"/>
  <c r="Z399" i="1"/>
  <c r="Z400" i="1" s="1"/>
  <c r="Y401" i="1"/>
  <c r="Y409" i="1"/>
  <c r="BP403" i="1"/>
  <c r="BN403" i="1"/>
  <c r="Z403" i="1"/>
  <c r="BP406" i="1"/>
  <c r="BN406" i="1"/>
  <c r="Z406" i="1"/>
  <c r="Y277" i="1"/>
  <c r="Y290" i="1"/>
  <c r="Y312" i="1"/>
  <c r="Y318" i="1"/>
  <c r="BP322" i="1"/>
  <c r="BN322" i="1"/>
  <c r="Z322" i="1"/>
  <c r="Y326" i="1"/>
  <c r="BP330" i="1"/>
  <c r="BN330" i="1"/>
  <c r="Z330" i="1"/>
  <c r="Z332" i="1" s="1"/>
  <c r="BP336" i="1"/>
  <c r="BN336" i="1"/>
  <c r="Z336" i="1"/>
  <c r="BP344" i="1"/>
  <c r="BN344" i="1"/>
  <c r="Z344" i="1"/>
  <c r="Y346" i="1"/>
  <c r="U588" i="1"/>
  <c r="Y350" i="1"/>
  <c r="BP349" i="1"/>
  <c r="BN349" i="1"/>
  <c r="Z349" i="1"/>
  <c r="Z350" i="1" s="1"/>
  <c r="Y351" i="1"/>
  <c r="Y356" i="1"/>
  <c r="BP353" i="1"/>
  <c r="BN353" i="1"/>
  <c r="Z353" i="1"/>
  <c r="BP363" i="1"/>
  <c r="BN363" i="1"/>
  <c r="Z363" i="1"/>
  <c r="BP367" i="1"/>
  <c r="BN367" i="1"/>
  <c r="Z367" i="1"/>
  <c r="Y371" i="1"/>
  <c r="BP375" i="1"/>
  <c r="BN375" i="1"/>
  <c r="Z375" i="1"/>
  <c r="Z376" i="1" s="1"/>
  <c r="Y377" i="1"/>
  <c r="Y385" i="1"/>
  <c r="BP384" i="1"/>
  <c r="BN384" i="1"/>
  <c r="Z384" i="1"/>
  <c r="Z385" i="1" s="1"/>
  <c r="Y386" i="1"/>
  <c r="W588" i="1"/>
  <c r="Y396" i="1"/>
  <c r="BP389" i="1"/>
  <c r="BN389" i="1"/>
  <c r="Z389" i="1"/>
  <c r="BP393" i="1"/>
  <c r="BN393" i="1"/>
  <c r="Z393" i="1"/>
  <c r="BP404" i="1"/>
  <c r="BN404" i="1"/>
  <c r="Z404" i="1"/>
  <c r="Y408" i="1"/>
  <c r="Y412" i="1"/>
  <c r="BP411" i="1"/>
  <c r="BN411" i="1"/>
  <c r="Z411" i="1"/>
  <c r="Z412" i="1" s="1"/>
  <c r="Y413" i="1"/>
  <c r="Y429" i="1"/>
  <c r="Y435" i="1"/>
  <c r="Y440" i="1"/>
  <c r="Y448" i="1"/>
  <c r="Y454" i="1"/>
  <c r="Y459" i="1"/>
  <c r="Y463" i="1"/>
  <c r="AB588" i="1"/>
  <c r="Y482" i="1"/>
  <c r="BP486" i="1"/>
  <c r="BN486" i="1"/>
  <c r="Z486" i="1"/>
  <c r="BP488" i="1"/>
  <c r="BN488" i="1"/>
  <c r="Z488" i="1"/>
  <c r="X588" i="1"/>
  <c r="Z421" i="1"/>
  <c r="BN421" i="1"/>
  <c r="Z422" i="1"/>
  <c r="BN422" i="1"/>
  <c r="Z424" i="1"/>
  <c r="BN424" i="1"/>
  <c r="Z427" i="1"/>
  <c r="BN427" i="1"/>
  <c r="Y430" i="1"/>
  <c r="Z433" i="1"/>
  <c r="Z434" i="1" s="1"/>
  <c r="BN433" i="1"/>
  <c r="Z438" i="1"/>
  <c r="BN438" i="1"/>
  <c r="BP438" i="1"/>
  <c r="Y441" i="1"/>
  <c r="Z443" i="1"/>
  <c r="BN443" i="1"/>
  <c r="BP443" i="1"/>
  <c r="Z446" i="1"/>
  <c r="BN446" i="1"/>
  <c r="Z451" i="1"/>
  <c r="BN451" i="1"/>
  <c r="BP451" i="1"/>
  <c r="Z452" i="1"/>
  <c r="BN452" i="1"/>
  <c r="Y453" i="1"/>
  <c r="Z457" i="1"/>
  <c r="Z458" i="1" s="1"/>
  <c r="BN457" i="1"/>
  <c r="BP457" i="1"/>
  <c r="Y458" i="1"/>
  <c r="Z461" i="1"/>
  <c r="Z462" i="1" s="1"/>
  <c r="BN461" i="1"/>
  <c r="BP461" i="1"/>
  <c r="Z467" i="1"/>
  <c r="BN467" i="1"/>
  <c r="BP467" i="1"/>
  <c r="Z469" i="1"/>
  <c r="BN469" i="1"/>
  <c r="Z471" i="1"/>
  <c r="BN471" i="1"/>
  <c r="Z472" i="1"/>
  <c r="BN472" i="1"/>
  <c r="Z474" i="1"/>
  <c r="BN474" i="1"/>
  <c r="Z479" i="1"/>
  <c r="BN479" i="1"/>
  <c r="Z481" i="1"/>
  <c r="BN481" i="1"/>
  <c r="Y483" i="1"/>
  <c r="Y490" i="1"/>
  <c r="Y489" i="1"/>
  <c r="BP485" i="1"/>
  <c r="BN485" i="1"/>
  <c r="Z485" i="1"/>
  <c r="BP487" i="1"/>
  <c r="BN487" i="1"/>
  <c r="Z487" i="1"/>
  <c r="Z497" i="1"/>
  <c r="BN497" i="1"/>
  <c r="Z498" i="1"/>
  <c r="BN498" i="1"/>
  <c r="Z501" i="1"/>
  <c r="BN501" i="1"/>
  <c r="Z502" i="1"/>
  <c r="BN502" i="1"/>
  <c r="Y505" i="1"/>
  <c r="Z508" i="1"/>
  <c r="BN508" i="1"/>
  <c r="Y511" i="1"/>
  <c r="Y516" i="1"/>
  <c r="Y535" i="1"/>
  <c r="Y554" i="1"/>
  <c r="Y569" i="1"/>
  <c r="Y577" i="1"/>
  <c r="AC588" i="1"/>
  <c r="Z513" i="1"/>
  <c r="BN513" i="1"/>
  <c r="BP513" i="1"/>
  <c r="Z514" i="1"/>
  <c r="BN514" i="1"/>
  <c r="Z529" i="1"/>
  <c r="BN529" i="1"/>
  <c r="BP529" i="1"/>
  <c r="Z530" i="1"/>
  <c r="BN530" i="1"/>
  <c r="Z531" i="1"/>
  <c r="BN531" i="1"/>
  <c r="Z532" i="1"/>
  <c r="BN532" i="1"/>
  <c r="Z533" i="1"/>
  <c r="BN533" i="1"/>
  <c r="Z547" i="1"/>
  <c r="BN547" i="1"/>
  <c r="BP547" i="1"/>
  <c r="Z548" i="1"/>
  <c r="BN548" i="1"/>
  <c r="Z549" i="1"/>
  <c r="BN549" i="1"/>
  <c r="Z550" i="1"/>
  <c r="BN550" i="1"/>
  <c r="Z551" i="1"/>
  <c r="BN551" i="1"/>
  <c r="Z552" i="1"/>
  <c r="BN552" i="1"/>
  <c r="Z566" i="1"/>
  <c r="BN566" i="1"/>
  <c r="BP566" i="1"/>
  <c r="Z567" i="1"/>
  <c r="BN567" i="1"/>
  <c r="Y568" i="1"/>
  <c r="Z575" i="1"/>
  <c r="Z576" i="1" s="1"/>
  <c r="BN575" i="1"/>
  <c r="BP575" i="1"/>
  <c r="Z381" i="1" l="1"/>
  <c r="Z447" i="1"/>
  <c r="Z440" i="1"/>
  <c r="Z395" i="1"/>
  <c r="Z504" i="1"/>
  <c r="Z77" i="1"/>
  <c r="Z161" i="1"/>
  <c r="Z544" i="1"/>
  <c r="Z568" i="1"/>
  <c r="Z534" i="1"/>
  <c r="Z510" i="1"/>
  <c r="Z429" i="1"/>
  <c r="Z356" i="1"/>
  <c r="Z326" i="1"/>
  <c r="Z250" i="1"/>
  <c r="Z240" i="1"/>
  <c r="Z218" i="1"/>
  <c r="Z184" i="1"/>
  <c r="Z166" i="1"/>
  <c r="Z144" i="1"/>
  <c r="Z526" i="1"/>
  <c r="Z553" i="1"/>
  <c r="Z515" i="1"/>
  <c r="Z453" i="1"/>
  <c r="Z408" i="1"/>
  <c r="Z371" i="1"/>
  <c r="Z345" i="1"/>
  <c r="Z339" i="1"/>
  <c r="Z271" i="1"/>
  <c r="Z190" i="1"/>
  <c r="Y582" i="1"/>
  <c r="Y579" i="1"/>
  <c r="Z489" i="1"/>
  <c r="Z482" i="1"/>
  <c r="Z318" i="1"/>
  <c r="Z311" i="1"/>
  <c r="Z102" i="1"/>
  <c r="Z90" i="1"/>
  <c r="Z62" i="1"/>
  <c r="Z55" i="1"/>
  <c r="Z262" i="1"/>
  <c r="Z235" i="1"/>
  <c r="Z206" i="1"/>
  <c r="Y578" i="1"/>
  <c r="Y580" i="1"/>
  <c r="Z26" i="1"/>
  <c r="Z583" i="1" s="1"/>
  <c r="Y581" i="1" l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<sst xmlns="http://schemas.openxmlformats.org/spreadsheetml/2006/main" count="2709" uniqueCount="972">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</sst>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45752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0.45833333333333331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0</v>
      </c>
      <c r="Y40" s="671">
        <f>IFERROR(Y35/H35,"0")+IFERROR(Y36/H36,"0")+IFERROR(Y37/H37,"0")+IFERROR(Y38/H38,"0")+IFERROR(Y39/H39,"0")</f>
        <v>0</v>
      </c>
      <c r="Z40" s="671">
        <f>IFERROR(IF(Z35="",0,Z35),"0")+IFERROR(IF(Z36="",0,Z36),"0")+IFERROR(IF(Z37="",0,Z37),"0")+IFERROR(IF(Z38="",0,Z38),"0")+IFERROR(IF(Z39="",0,Z39),"0")</f>
        <v>0</v>
      </c>
      <c r="AA40" s="672"/>
      <c r="AB40" s="672"/>
      <c r="AC40" s="672"/>
    </row>
    <row r="41" spans="1:68" hidden="1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0</v>
      </c>
      <c r="Y41" s="671">
        <f>IFERROR(SUM(Y35:Y39),"0")</f>
        <v>0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25</v>
      </c>
      <c r="Y54" s="670">
        <f t="shared" si="0"/>
        <v>27</v>
      </c>
      <c r="Z54" s="36">
        <f>IFERROR(IF(Y54=0,"",ROUNDUP(Y54/H54,0)*0.00902),"")</f>
        <v>5.4120000000000001E-2</v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26.166666666666668</v>
      </c>
      <c r="BN54" s="64">
        <f t="shared" si="2"/>
        <v>28.26</v>
      </c>
      <c r="BO54" s="64">
        <f t="shared" si="3"/>
        <v>4.208754208754209E-2</v>
      </c>
      <c r="BP54" s="64">
        <f t="shared" si="4"/>
        <v>4.5454545454545456E-2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5.5555555555555554</v>
      </c>
      <c r="Y55" s="671">
        <f>IFERROR(Y48/H48,"0")+IFERROR(Y49/H49,"0")+IFERROR(Y50/H50,"0")+IFERROR(Y51/H51,"0")+IFERROR(Y52/H52,"0")+IFERROR(Y53/H53,"0")+IFERROR(Y54/H54,"0")</f>
        <v>6</v>
      </c>
      <c r="Z55" s="671">
        <f>IFERROR(IF(Z48="",0,Z48),"0")+IFERROR(IF(Z49="",0,Z49),"0")+IFERROR(IF(Z50="",0,Z50),"0")+IFERROR(IF(Z51="",0,Z51),"0")+IFERROR(IF(Z52="",0,Z52),"0")+IFERROR(IF(Z53="",0,Z53),"0")+IFERROR(IF(Z54="",0,Z54),"0")</f>
        <v>5.4120000000000001E-2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25</v>
      </c>
      <c r="Y56" s="671">
        <f>IFERROR(SUM(Y48:Y54),"0")</f>
        <v>27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hidden="1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hidden="1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hidden="1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54</v>
      </c>
      <c r="Y98" s="670">
        <f t="shared" si="10"/>
        <v>54</v>
      </c>
      <c r="Z98" s="36">
        <f>IFERROR(IF(Y98=0,"",ROUNDUP(Y98/H98,0)*0.00651),"")</f>
        <v>0.13020000000000001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59.039999999999992</v>
      </c>
      <c r="BN98" s="64">
        <f t="shared" si="12"/>
        <v>59.039999999999992</v>
      </c>
      <c r="BO98" s="64">
        <f t="shared" si="13"/>
        <v>0.1098901098901099</v>
      </c>
      <c r="BP98" s="64">
        <f t="shared" si="14"/>
        <v>0.1098901098901099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20</v>
      </c>
      <c r="Y102" s="671">
        <f>IFERROR(Y93/H93,"0")+IFERROR(Y94/H94,"0")+IFERROR(Y95/H95,"0")+IFERROR(Y96/H96,"0")+IFERROR(Y97/H97,"0")+IFERROR(Y98/H98,"0")+IFERROR(Y99/H99,"0")+IFERROR(Y100/H100,"0")+IFERROR(Y101/H101,"0")</f>
        <v>20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0.13020000000000001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54</v>
      </c>
      <c r="Y103" s="671">
        <f>IFERROR(SUM(Y93:Y101),"0")</f>
        <v>54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80</v>
      </c>
      <c r="Y106" s="670">
        <f>IFERROR(IF(X106="",0,CEILING((X106/$H106),1)*$H106),"")</f>
        <v>86.4</v>
      </c>
      <c r="Z106" s="36">
        <f>IFERROR(IF(Y106=0,"",ROUNDUP(Y106/H106,0)*0.01898),"")</f>
        <v>0.15184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83.222222222222214</v>
      </c>
      <c r="BN106" s="64">
        <f>IFERROR(Y106*I106/H106,"0")</f>
        <v>89.88</v>
      </c>
      <c r="BO106" s="64">
        <f>IFERROR(1/J106*(X106/H106),"0")</f>
        <v>0.11574074074074073</v>
      </c>
      <c r="BP106" s="64">
        <f>IFERROR(1/J106*(Y106/H106),"0")</f>
        <v>0.125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7.4074074074074066</v>
      </c>
      <c r="Y110" s="671">
        <f>IFERROR(Y106/H106,"0")+IFERROR(Y107/H107,"0")+IFERROR(Y108/H108,"0")+IFERROR(Y109/H109,"0")</f>
        <v>8</v>
      </c>
      <c r="Z110" s="671">
        <f>IFERROR(IF(Z106="",0,Z106),"0")+IFERROR(IF(Z107="",0,Z107),"0")+IFERROR(IF(Z108="",0,Z108),"0")+IFERROR(IF(Z109="",0,Z109),"0")</f>
        <v>0.15184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80</v>
      </c>
      <c r="Y111" s="671">
        <f>IFERROR(SUM(Y106:Y109),"0")</f>
        <v>86.4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100</v>
      </c>
      <c r="Y113" s="670">
        <f>IFERROR(IF(X113="",0,CEILING((X113/$H113),1)*$H113),"")</f>
        <v>108</v>
      </c>
      <c r="Z113" s="36">
        <f>IFERROR(IF(Y113=0,"",ROUNDUP(Y113/H113,0)*0.01898),"")</f>
        <v>0.1898</v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104.02777777777777</v>
      </c>
      <c r="BN113" s="64">
        <f>IFERROR(Y113*I113/H113,"0")</f>
        <v>112.34999999999998</v>
      </c>
      <c r="BO113" s="64">
        <f>IFERROR(1/J113*(X113/H113),"0")</f>
        <v>0.14467592592592593</v>
      </c>
      <c r="BP113" s="64">
        <f>IFERROR(1/J113*(Y113/H113),"0")</f>
        <v>0.15625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9.2592592592592595</v>
      </c>
      <c r="Y116" s="671">
        <f>IFERROR(Y113/H113,"0")+IFERROR(Y114/H114,"0")+IFERROR(Y115/H115,"0")</f>
        <v>10</v>
      </c>
      <c r="Z116" s="671">
        <f>IFERROR(IF(Z113="",0,Z113),"0")+IFERROR(IF(Z114="",0,Z114),"0")+IFERROR(IF(Z115="",0,Z115),"0")</f>
        <v>0.1898</v>
      </c>
      <c r="AA116" s="672"/>
      <c r="AB116" s="672"/>
      <c r="AC116" s="672"/>
    </row>
    <row r="117" spans="1:68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100</v>
      </c>
      <c r="Y117" s="671">
        <f>IFERROR(SUM(Y113:Y115),"0")</f>
        <v>108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81</v>
      </c>
      <c r="Y124" s="670">
        <f t="shared" si="15"/>
        <v>81</v>
      </c>
      <c r="Z124" s="36">
        <f t="shared" si="20"/>
        <v>0.1953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88.559999999999988</v>
      </c>
      <c r="BN124" s="64">
        <f t="shared" si="17"/>
        <v>88.559999999999988</v>
      </c>
      <c r="BO124" s="64">
        <f t="shared" si="18"/>
        <v>0.16483516483516483</v>
      </c>
      <c r="BP124" s="64">
        <f t="shared" si="19"/>
        <v>0.16483516483516483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29.999999999999996</v>
      </c>
      <c r="Y128" s="671">
        <f>IFERROR(Y119/H119,"0")+IFERROR(Y120/H120,"0")+IFERROR(Y121/H121,"0")+IFERROR(Y122/H122,"0")+IFERROR(Y123/H123,"0")+IFERROR(Y124/H124,"0")+IFERROR(Y125/H125,"0")+IFERROR(Y126/H126,"0")+IFERROR(Y127/H127,"0")</f>
        <v>29.999999999999996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0.1953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81</v>
      </c>
      <c r="Y129" s="671">
        <f>IFERROR(SUM(Y119:Y127),"0")</f>
        <v>81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42</v>
      </c>
      <c r="Y181" s="670">
        <f t="shared" si="21"/>
        <v>42</v>
      </c>
      <c r="Z181" s="36">
        <f>IFERROR(IF(Y181=0,"",ROUNDUP(Y181/H181,0)*0.00502),"")</f>
        <v>0.1004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44</v>
      </c>
      <c r="BN181" s="64">
        <f t="shared" si="23"/>
        <v>44</v>
      </c>
      <c r="BO181" s="64">
        <f t="shared" si="24"/>
        <v>8.5470085470085472E-2</v>
      </c>
      <c r="BP181" s="64">
        <f t="shared" si="25"/>
        <v>8.5470085470085472E-2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20</v>
      </c>
      <c r="Y184" s="671">
        <f>IFERROR(Y175/H175,"0")+IFERROR(Y176/H176,"0")+IFERROR(Y177/H177,"0")+IFERROR(Y178/H178,"0")+IFERROR(Y179/H179,"0")+IFERROR(Y180/H180,"0")+IFERROR(Y181/H181,"0")+IFERROR(Y182/H182,"0")+IFERROR(Y183/H183,"0")</f>
        <v>20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0.1004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42</v>
      </c>
      <c r="Y185" s="671">
        <f>IFERROR(SUM(Y175:Y183),"0")</f>
        <v>42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60</v>
      </c>
      <c r="Y198" s="670">
        <f t="shared" ref="Y198:Y205" si="26">IFERROR(IF(X198="",0,CEILING((X198/$H198),1)*$H198),"")</f>
        <v>64.800000000000011</v>
      </c>
      <c r="Z198" s="36">
        <f>IFERROR(IF(Y198=0,"",ROUNDUP(Y198/H198,0)*0.00902),"")</f>
        <v>0.10824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62.333333333333336</v>
      </c>
      <c r="BN198" s="64">
        <f t="shared" ref="BN198:BN205" si="28">IFERROR(Y198*I198/H198,"0")</f>
        <v>67.320000000000007</v>
      </c>
      <c r="BO198" s="64">
        <f t="shared" ref="BO198:BO205" si="29">IFERROR(1/J198*(X198/H198),"0")</f>
        <v>8.4175084175084181E-2</v>
      </c>
      <c r="BP198" s="64">
        <f t="shared" ref="BP198:BP205" si="30">IFERROR(1/J198*(Y198/H198),"0")</f>
        <v>9.0909090909090925E-2</v>
      </c>
    </row>
    <row r="199" spans="1:68" ht="27" hidden="1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60</v>
      </c>
      <c r="Y200" s="670">
        <f t="shared" si="26"/>
        <v>64.800000000000011</v>
      </c>
      <c r="Z200" s="36">
        <f>IFERROR(IF(Y200=0,"",ROUNDUP(Y200/H200,0)*0.00902),"")</f>
        <v>0.10824</v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62.333333333333336</v>
      </c>
      <c r="BN200" s="64">
        <f t="shared" si="28"/>
        <v>67.320000000000007</v>
      </c>
      <c r="BO200" s="64">
        <f t="shared" si="29"/>
        <v>8.4175084175084181E-2</v>
      </c>
      <c r="BP200" s="64">
        <f t="shared" si="30"/>
        <v>9.0909090909090925E-2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24</v>
      </c>
      <c r="Y201" s="670">
        <f t="shared" si="26"/>
        <v>27</v>
      </c>
      <c r="Z201" s="36">
        <f>IFERROR(IF(Y201=0,"",ROUNDUP(Y201/H201,0)*0.00902),"")</f>
        <v>4.5100000000000001E-2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24.933333333333334</v>
      </c>
      <c r="BN201" s="64">
        <f t="shared" si="28"/>
        <v>28.049999999999997</v>
      </c>
      <c r="BO201" s="64">
        <f t="shared" si="29"/>
        <v>3.3670033670033662E-2</v>
      </c>
      <c r="BP201" s="64">
        <f t="shared" si="30"/>
        <v>3.787878787878788E-2</v>
      </c>
    </row>
    <row r="202" spans="1:68" ht="27" hidden="1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26.666666666666664</v>
      </c>
      <c r="Y206" s="671">
        <f>IFERROR(Y198/H198,"0")+IFERROR(Y199/H199,"0")+IFERROR(Y200/H200,"0")+IFERROR(Y201/H201,"0")+IFERROR(Y202/H202,"0")+IFERROR(Y203/H203,"0")+IFERROR(Y204/H204,"0")+IFERROR(Y205/H205,"0")</f>
        <v>29.000000000000004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0.26158000000000003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144</v>
      </c>
      <c r="Y207" s="671">
        <f>IFERROR(SUM(Y198:Y205),"0")</f>
        <v>156.60000000000002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120</v>
      </c>
      <c r="Y211" s="670">
        <f t="shared" si="31"/>
        <v>121.79999999999998</v>
      </c>
      <c r="Z211" s="36">
        <f>IFERROR(IF(Y211=0,"",ROUNDUP(Y211/H211,0)*0.01898),"")</f>
        <v>0.26572000000000001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127.15862068965518</v>
      </c>
      <c r="BN211" s="64">
        <f t="shared" si="33"/>
        <v>129.06599999999997</v>
      </c>
      <c r="BO211" s="64">
        <f t="shared" si="34"/>
        <v>0.21551724137931036</v>
      </c>
      <c r="BP211" s="64">
        <f t="shared" si="35"/>
        <v>0.21875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36</v>
      </c>
      <c r="Y212" s="670">
        <f t="shared" si="31"/>
        <v>36</v>
      </c>
      <c r="Z212" s="36">
        <f t="shared" ref="Z212:Z217" si="36">IFERROR(IF(Y212=0,"",ROUNDUP(Y212/H212,0)*0.00651),"")</f>
        <v>9.7650000000000001E-2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40.050000000000004</v>
      </c>
      <c r="BN212" s="64">
        <f t="shared" si="33"/>
        <v>40.050000000000004</v>
      </c>
      <c r="BO212" s="64">
        <f t="shared" si="34"/>
        <v>8.241758241758243E-2</v>
      </c>
      <c r="BP212" s="64">
        <f t="shared" si="35"/>
        <v>8.241758241758243E-2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60</v>
      </c>
      <c r="Y214" s="670">
        <f t="shared" si="31"/>
        <v>60</v>
      </c>
      <c r="Z214" s="36">
        <f t="shared" si="36"/>
        <v>0.16275000000000001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66.300000000000011</v>
      </c>
      <c r="BN214" s="64">
        <f t="shared" si="33"/>
        <v>66.300000000000011</v>
      </c>
      <c r="BO214" s="64">
        <f t="shared" si="34"/>
        <v>0.13736263736263737</v>
      </c>
      <c r="BP214" s="64">
        <f t="shared" si="35"/>
        <v>0.13736263736263737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60</v>
      </c>
      <c r="Y215" s="670">
        <f t="shared" si="31"/>
        <v>60</v>
      </c>
      <c r="Z215" s="36">
        <f t="shared" si="36"/>
        <v>0.16275000000000001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66.300000000000011</v>
      </c>
      <c r="BN215" s="64">
        <f t="shared" si="33"/>
        <v>66.300000000000011</v>
      </c>
      <c r="BO215" s="64">
        <f t="shared" si="34"/>
        <v>0.13736263736263737</v>
      </c>
      <c r="BP215" s="64">
        <f t="shared" si="35"/>
        <v>0.13736263736263737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36</v>
      </c>
      <c r="Y217" s="670">
        <f t="shared" si="31"/>
        <v>36</v>
      </c>
      <c r="Z217" s="36">
        <f t="shared" si="36"/>
        <v>9.7650000000000001E-2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39.870000000000005</v>
      </c>
      <c r="BN217" s="64">
        <f t="shared" si="33"/>
        <v>39.870000000000005</v>
      </c>
      <c r="BO217" s="64">
        <f t="shared" si="34"/>
        <v>8.241758241758243E-2</v>
      </c>
      <c r="BP217" s="64">
        <f t="shared" si="35"/>
        <v>8.241758241758243E-2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93.793103448275872</v>
      </c>
      <c r="Y218" s="671">
        <f>IFERROR(Y209/H209,"0")+IFERROR(Y210/H210,"0")+IFERROR(Y211/H211,"0")+IFERROR(Y212/H212,"0")+IFERROR(Y213/H213,"0")+IFERROR(Y214/H214,"0")+IFERROR(Y215/H215,"0")+IFERROR(Y216/H216,"0")+IFERROR(Y217/H217,"0")</f>
        <v>94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0.78652000000000011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312</v>
      </c>
      <c r="Y219" s="671">
        <f>IFERROR(SUM(Y209:Y217),"0")</f>
        <v>313.79999999999995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hidden="1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350</v>
      </c>
      <c r="Y330" s="670">
        <f>IFERROR(IF(X330="",0,CEILING((X330/$H330),1)*$H330),"")</f>
        <v>351</v>
      </c>
      <c r="Z330" s="36">
        <f>IFERROR(IF(Y330=0,"",ROUNDUP(Y330/H330,0)*0.01898),"")</f>
        <v>0.85409999999999997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373.28846153846155</v>
      </c>
      <c r="BN330" s="64">
        <f>IFERROR(Y330*I330/H330,"0")</f>
        <v>374.35500000000008</v>
      </c>
      <c r="BO330" s="64">
        <f>IFERROR(1/J330*(X330/H330),"0")</f>
        <v>0.70112179487179493</v>
      </c>
      <c r="BP330" s="64">
        <f>IFERROR(1/J330*(Y330/H330),"0")</f>
        <v>0.703125</v>
      </c>
    </row>
    <row r="331" spans="1:68" ht="16.5" hidden="1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44.871794871794876</v>
      </c>
      <c r="Y332" s="671">
        <f>IFERROR(Y329/H329,"0")+IFERROR(Y330/H330,"0")+IFERROR(Y331/H331,"0")</f>
        <v>45</v>
      </c>
      <c r="Z332" s="671">
        <f>IFERROR(IF(Z329="",0,Z329),"0")+IFERROR(IF(Z330="",0,Z330),"0")+IFERROR(IF(Z331="",0,Z331),"0")</f>
        <v>0.85409999999999997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350</v>
      </c>
      <c r="Y333" s="671">
        <f>IFERROR(SUM(Y329:Y331),"0")</f>
        <v>351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15</v>
      </c>
      <c r="Y338" s="670">
        <f>IFERROR(IF(X338="",0,CEILING((X338/$H338),1)*$H338),"")</f>
        <v>15.299999999999999</v>
      </c>
      <c r="Z338" s="36">
        <f>IFERROR(IF(Y338=0,"",ROUNDUP(Y338/H338,0)*0.00651),"")</f>
        <v>3.9059999999999997E-2</v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16.941176470588236</v>
      </c>
      <c r="BN338" s="64">
        <f>IFERROR(Y338*I338/H338,"0")</f>
        <v>17.279999999999998</v>
      </c>
      <c r="BO338" s="64">
        <f>IFERROR(1/J338*(X338/H338),"0")</f>
        <v>3.2320620555914677E-2</v>
      </c>
      <c r="BP338" s="64">
        <f>IFERROR(1/J338*(Y338/H338),"0")</f>
        <v>3.2967032967032968E-2</v>
      </c>
    </row>
    <row r="339" spans="1:68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5.882352941176471</v>
      </c>
      <c r="Y339" s="671">
        <f>IFERROR(Y335/H335,"0")+IFERROR(Y336/H336,"0")+IFERROR(Y337/H337,"0")+IFERROR(Y338/H338,"0")</f>
        <v>6</v>
      </c>
      <c r="Z339" s="671">
        <f>IFERROR(IF(Z335="",0,Z335),"0")+IFERROR(IF(Z336="",0,Z336),"0")+IFERROR(IF(Z337="",0,Z337),"0")+IFERROR(IF(Z338="",0,Z338),"0")</f>
        <v>3.9059999999999997E-2</v>
      </c>
      <c r="AA339" s="672"/>
      <c r="AB339" s="672"/>
      <c r="AC339" s="672"/>
    </row>
    <row r="340" spans="1:68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15</v>
      </c>
      <c r="Y340" s="671">
        <f>IFERROR(SUM(Y335:Y338),"0")</f>
        <v>15.299999999999999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1400</v>
      </c>
      <c r="Y361" s="670">
        <f t="shared" ref="Y361:Y370" si="52">IFERROR(IF(X361="",0,CEILING((X361/$H361),1)*$H361),"")</f>
        <v>1410</v>
      </c>
      <c r="Z361" s="36">
        <f>IFERROR(IF(Y361=0,"",ROUNDUP(Y361/H361,0)*0.02039),"")</f>
        <v>1.9166599999999998</v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1444.8</v>
      </c>
      <c r="BN361" s="64">
        <f t="shared" ref="BN361:BN370" si="54">IFERROR(Y361*I361/H361,"0")</f>
        <v>1455.12</v>
      </c>
      <c r="BO361" s="64">
        <f t="shared" ref="BO361:BO370" si="55">IFERROR(1/J361*(X361/H361),"0")</f>
        <v>1.9444444444444442</v>
      </c>
      <c r="BP361" s="64">
        <f t="shared" ref="BP361:BP370" si="56">IFERROR(1/J361*(Y361/H361),"0")</f>
        <v>1.9583333333333333</v>
      </c>
    </row>
    <row r="362" spans="1:68" ht="37.5" hidden="1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500</v>
      </c>
      <c r="Y363" s="670">
        <f t="shared" si="52"/>
        <v>510</v>
      </c>
      <c r="Z363" s="36">
        <f>IFERROR(IF(Y363=0,"",ROUNDUP(Y363/H363,0)*0.02039),"")</f>
        <v>0.69325999999999999</v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516</v>
      </c>
      <c r="BN363" s="64">
        <f t="shared" si="54"/>
        <v>526.32000000000005</v>
      </c>
      <c r="BO363" s="64">
        <f t="shared" si="55"/>
        <v>0.69444444444444442</v>
      </c>
      <c r="BP363" s="64">
        <f t="shared" si="56"/>
        <v>0.70833333333333326</v>
      </c>
    </row>
    <row r="364" spans="1:68" ht="27" hidden="1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1500</v>
      </c>
      <c r="Y365" s="670">
        <f t="shared" si="52"/>
        <v>1500</v>
      </c>
      <c r="Z365" s="36">
        <f>IFERROR(IF(Y365=0,"",ROUNDUP(Y365/H365,0)*0.02175),"")</f>
        <v>2.1749999999999998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1548</v>
      </c>
      <c r="BN365" s="64">
        <f t="shared" si="54"/>
        <v>1548</v>
      </c>
      <c r="BO365" s="64">
        <f t="shared" si="55"/>
        <v>2.083333333333333</v>
      </c>
      <c r="BP365" s="64">
        <f t="shared" si="56"/>
        <v>2.083333333333333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hidden="1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226.66666666666666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228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4.7849199999999996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3400</v>
      </c>
      <c r="Y372" s="671">
        <f>IFERROR(SUM(Y361:Y370),"0")</f>
        <v>3420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900</v>
      </c>
      <c r="Y374" s="670">
        <f>IFERROR(IF(X374="",0,CEILING((X374/$H374),1)*$H374),"")</f>
        <v>900</v>
      </c>
      <c r="Z374" s="36">
        <f>IFERROR(IF(Y374=0,"",ROUNDUP(Y374/H374,0)*0.02175),"")</f>
        <v>1.3049999999999999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928.8</v>
      </c>
      <c r="BN374" s="64">
        <f>IFERROR(Y374*I374/H374,"0")</f>
        <v>928.8</v>
      </c>
      <c r="BO374" s="64">
        <f>IFERROR(1/J374*(X374/H374),"0")</f>
        <v>1.25</v>
      </c>
      <c r="BP374" s="64">
        <f>IFERROR(1/J374*(Y374/H374),"0")</f>
        <v>1.25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60</v>
      </c>
      <c r="Y376" s="671">
        <f>IFERROR(Y374/H374,"0")+IFERROR(Y375/H375,"0")</f>
        <v>60</v>
      </c>
      <c r="Z376" s="671">
        <f>IFERROR(IF(Z374="",0,Z374),"0")+IFERROR(IF(Z375="",0,Z375),"0")</f>
        <v>1.3049999999999999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900</v>
      </c>
      <c r="Y377" s="671">
        <f>IFERROR(SUM(Y374:Y375),"0")</f>
        <v>900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750</v>
      </c>
      <c r="Y380" s="670">
        <f>IFERROR(IF(X380="",0,CEILING((X380/$H380),1)*$H380),"")</f>
        <v>756</v>
      </c>
      <c r="Z380" s="36">
        <f>IFERROR(IF(Y380=0,"",ROUNDUP(Y380/H380,0)*0.01898),"")</f>
        <v>1.59432</v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793.25</v>
      </c>
      <c r="BN380" s="64">
        <f>IFERROR(Y380*I380/H380,"0")</f>
        <v>799.596</v>
      </c>
      <c r="BO380" s="64">
        <f>IFERROR(1/J380*(X380/H380),"0")</f>
        <v>1.3020833333333333</v>
      </c>
      <c r="BP380" s="64">
        <f>IFERROR(1/J380*(Y380/H380),"0")</f>
        <v>1.3125</v>
      </c>
    </row>
    <row r="381" spans="1:68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83.333333333333329</v>
      </c>
      <c r="Y381" s="671">
        <f>IFERROR(Y379/H379,"0")+IFERROR(Y380/H380,"0")</f>
        <v>84</v>
      </c>
      <c r="Z381" s="671">
        <f>IFERROR(IF(Z379="",0,Z379),"0")+IFERROR(IF(Z380="",0,Z380),"0")</f>
        <v>1.59432</v>
      </c>
      <c r="AA381" s="672"/>
      <c r="AB381" s="672"/>
      <c r="AC381" s="672"/>
    </row>
    <row r="382" spans="1:68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750</v>
      </c>
      <c r="Y382" s="671">
        <f>IFERROR(SUM(Y379:Y380),"0")</f>
        <v>756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hidden="1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hidden="1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hidden="1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hidden="1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400</v>
      </c>
      <c r="Y469" s="670">
        <f t="shared" si="68"/>
        <v>401.28000000000003</v>
      </c>
      <c r="Z469" s="36">
        <f>IFERROR(IF(Y469=0,"",ROUNDUP(Y469/H469,0)*0.01196),"")</f>
        <v>0.90895999999999999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427.27272727272725</v>
      </c>
      <c r="BN469" s="64">
        <f t="shared" si="70"/>
        <v>428.64</v>
      </c>
      <c r="BO469" s="64">
        <f t="shared" si="71"/>
        <v>0.72843822843822836</v>
      </c>
      <c r="BP469" s="64">
        <f t="shared" si="72"/>
        <v>0.73076923076923084</v>
      </c>
    </row>
    <row r="470" spans="1:68" ht="27" hidden="1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75.757575757575751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76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0.90895999999999999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400</v>
      </c>
      <c r="Y483" s="671">
        <f>IFERROR(SUM(Y467:Y481),"0")</f>
        <v>401.28000000000003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hidden="1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hidden="1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hidden="1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hidden="1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hidden="1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2"/>
      <c r="AB504" s="672"/>
      <c r="AC504" s="672"/>
    </row>
    <row r="505" spans="1:68" hidden="1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0</v>
      </c>
      <c r="Y505" s="671">
        <f>IFERROR(SUM(Y492:Y503),"0")</f>
        <v>0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6653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6712.38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6942.6476526380984</v>
      </c>
      <c r="Y579" s="671">
        <f>IFERROR(SUM(BN22:BN575),"0")</f>
        <v>7004.4770000000017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11</v>
      </c>
      <c r="Y580" s="38">
        <f>ROUNDUP(SUM(BP22:BP575),0)</f>
        <v>11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7217.6476526380984</v>
      </c>
      <c r="Y581" s="671">
        <f>GrossWeightTotalR+PalletQtyTotalR*25</f>
        <v>7279.4770000000017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709.19371590771186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716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11.356120000000001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0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27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54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275.39999999999998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42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470.4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366.3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5076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401.28000000000003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00,00"/>
        <filter val="1 500,00"/>
        <filter val="100,00"/>
        <filter val="11"/>
        <filter val="120,00"/>
        <filter val="144,00"/>
        <filter val="15,00"/>
        <filter val="20,00"/>
        <filter val="226,67"/>
        <filter val="24,00"/>
        <filter val="25,00"/>
        <filter val="26,67"/>
        <filter val="3 400,00"/>
        <filter val="30,00"/>
        <filter val="312,00"/>
        <filter val="350,00"/>
        <filter val="36,00"/>
        <filter val="400,00"/>
        <filter val="42,00"/>
        <filter val="44,87"/>
        <filter val="5,56"/>
        <filter val="5,88"/>
        <filter val="500,00"/>
        <filter val="54,00"/>
        <filter val="6 653,00"/>
        <filter val="6 942,65"/>
        <filter val="60,00"/>
        <filter val="7 217,65"/>
        <filter val="7,41"/>
        <filter val="709,19"/>
        <filter val="75,76"/>
        <filter val="750,00"/>
        <filter val="80,00"/>
        <filter val="81,00"/>
        <filter val="83,33"/>
        <filter val="9,26"/>
        <filter val="900,00"/>
        <filter val="93,79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2025-04-03T11:56:13Z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