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2,04,25 ПОКОМ КИ филиалы\"/>
    </mc:Choice>
  </mc:AlternateContent>
  <xr:revisionPtr revIDLastSave="0" documentId="13_ncr:1_{15331759-AF10-4801-AD2D-C15F3D24817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Sheet!$A$3:$AF$100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100" i="1" l="1"/>
  <c r="O100" i="1"/>
  <c r="S100" i="1" s="1"/>
  <c r="AF99" i="1"/>
  <c r="O99" i="1"/>
  <c r="S99" i="1" s="1"/>
  <c r="T99" i="1" l="1"/>
  <c r="T100" i="1"/>
  <c r="L7" i="1" l="1"/>
  <c r="O7" i="1" s="1"/>
  <c r="P7" i="1" s="1"/>
  <c r="L8" i="1"/>
  <c r="O8" i="1" s="1"/>
  <c r="P8" i="1" s="1"/>
  <c r="L9" i="1"/>
  <c r="O9" i="1" s="1"/>
  <c r="L10" i="1"/>
  <c r="O10" i="1" s="1"/>
  <c r="L11" i="1"/>
  <c r="O11" i="1" s="1"/>
  <c r="L12" i="1"/>
  <c r="O12" i="1" s="1"/>
  <c r="L13" i="1"/>
  <c r="O13" i="1" s="1"/>
  <c r="L14" i="1"/>
  <c r="O14" i="1" s="1"/>
  <c r="L15" i="1"/>
  <c r="O15" i="1" s="1"/>
  <c r="L16" i="1"/>
  <c r="O16" i="1" s="1"/>
  <c r="P16" i="1" s="1"/>
  <c r="L17" i="1"/>
  <c r="O17" i="1" s="1"/>
  <c r="P17" i="1" s="1"/>
  <c r="L18" i="1"/>
  <c r="O18" i="1" s="1"/>
  <c r="P18" i="1" s="1"/>
  <c r="L19" i="1"/>
  <c r="O19" i="1" s="1"/>
  <c r="S19" i="1" s="1"/>
  <c r="L20" i="1"/>
  <c r="O20" i="1" s="1"/>
  <c r="L21" i="1"/>
  <c r="O21" i="1" s="1"/>
  <c r="S21" i="1" s="1"/>
  <c r="L22" i="1"/>
  <c r="O22" i="1" s="1"/>
  <c r="P22" i="1" s="1"/>
  <c r="L23" i="1"/>
  <c r="O23" i="1" s="1"/>
  <c r="L24" i="1"/>
  <c r="O24" i="1" s="1"/>
  <c r="L25" i="1"/>
  <c r="O25" i="1" s="1"/>
  <c r="P25" i="1" s="1"/>
  <c r="L26" i="1"/>
  <c r="O26" i="1" s="1"/>
  <c r="L27" i="1"/>
  <c r="O27" i="1" s="1"/>
  <c r="L28" i="1"/>
  <c r="O28" i="1" s="1"/>
  <c r="P28" i="1" s="1"/>
  <c r="L29" i="1"/>
  <c r="O29" i="1" s="1"/>
  <c r="P29" i="1" s="1"/>
  <c r="L30" i="1"/>
  <c r="O30" i="1" s="1"/>
  <c r="L31" i="1"/>
  <c r="O31" i="1" s="1"/>
  <c r="L32" i="1"/>
  <c r="O32" i="1" s="1"/>
  <c r="P32" i="1" s="1"/>
  <c r="L33" i="1"/>
  <c r="O33" i="1" s="1"/>
  <c r="L34" i="1"/>
  <c r="O34" i="1" s="1"/>
  <c r="L35" i="1"/>
  <c r="O35" i="1" s="1"/>
  <c r="L36" i="1"/>
  <c r="O36" i="1" s="1"/>
  <c r="P36" i="1" s="1"/>
  <c r="L37" i="1"/>
  <c r="O37" i="1" s="1"/>
  <c r="L38" i="1"/>
  <c r="O38" i="1" s="1"/>
  <c r="L39" i="1"/>
  <c r="O39" i="1" s="1"/>
  <c r="S39" i="1" s="1"/>
  <c r="L40" i="1"/>
  <c r="O40" i="1" s="1"/>
  <c r="P40" i="1" s="1"/>
  <c r="L41" i="1"/>
  <c r="O41" i="1" s="1"/>
  <c r="P41" i="1" s="1"/>
  <c r="L42" i="1"/>
  <c r="O42" i="1" s="1"/>
  <c r="P42" i="1" s="1"/>
  <c r="L43" i="1"/>
  <c r="O43" i="1" s="1"/>
  <c r="L44" i="1"/>
  <c r="O44" i="1" s="1"/>
  <c r="L45" i="1"/>
  <c r="O45" i="1" s="1"/>
  <c r="L46" i="1"/>
  <c r="O46" i="1" s="1"/>
  <c r="L47" i="1"/>
  <c r="O47" i="1" s="1"/>
  <c r="L48" i="1"/>
  <c r="O48" i="1" s="1"/>
  <c r="L49" i="1"/>
  <c r="O49" i="1" s="1"/>
  <c r="L50" i="1"/>
  <c r="O50" i="1" s="1"/>
  <c r="L51" i="1"/>
  <c r="O51" i="1" s="1"/>
  <c r="L52" i="1"/>
  <c r="O52" i="1" s="1"/>
  <c r="L53" i="1"/>
  <c r="O53" i="1" s="1"/>
  <c r="L54" i="1"/>
  <c r="O54" i="1" s="1"/>
  <c r="P54" i="1" s="1"/>
  <c r="L55" i="1"/>
  <c r="O55" i="1" s="1"/>
  <c r="S55" i="1" s="1"/>
  <c r="L56" i="1"/>
  <c r="O56" i="1" s="1"/>
  <c r="P56" i="1" s="1"/>
  <c r="L57" i="1"/>
  <c r="O57" i="1" s="1"/>
  <c r="L58" i="1"/>
  <c r="O58" i="1" s="1"/>
  <c r="L59" i="1"/>
  <c r="O59" i="1" s="1"/>
  <c r="S59" i="1" s="1"/>
  <c r="L60" i="1"/>
  <c r="O60" i="1" s="1"/>
  <c r="P60" i="1" s="1"/>
  <c r="L61" i="1"/>
  <c r="O61" i="1" s="1"/>
  <c r="L62" i="1"/>
  <c r="O62" i="1" s="1"/>
  <c r="P62" i="1" s="1"/>
  <c r="L63" i="1"/>
  <c r="O63" i="1" s="1"/>
  <c r="L64" i="1"/>
  <c r="O64" i="1" s="1"/>
  <c r="S64" i="1" s="1"/>
  <c r="L65" i="1"/>
  <c r="O65" i="1" s="1"/>
  <c r="S65" i="1" s="1"/>
  <c r="L66" i="1"/>
  <c r="O66" i="1" s="1"/>
  <c r="L67" i="1"/>
  <c r="O67" i="1" s="1"/>
  <c r="S67" i="1" s="1"/>
  <c r="L68" i="1"/>
  <c r="O68" i="1" s="1"/>
  <c r="L69" i="1"/>
  <c r="O69" i="1" s="1"/>
  <c r="S69" i="1" s="1"/>
  <c r="L70" i="1"/>
  <c r="O70" i="1" s="1"/>
  <c r="L71" i="1"/>
  <c r="O71" i="1" s="1"/>
  <c r="S71" i="1" s="1"/>
  <c r="L72" i="1"/>
  <c r="O72" i="1" s="1"/>
  <c r="L73" i="1"/>
  <c r="O73" i="1" s="1"/>
  <c r="S73" i="1" s="1"/>
  <c r="L74" i="1"/>
  <c r="O74" i="1" s="1"/>
  <c r="P74" i="1" s="1"/>
  <c r="L75" i="1"/>
  <c r="O75" i="1" s="1"/>
  <c r="L76" i="1"/>
  <c r="O76" i="1" s="1"/>
  <c r="L77" i="1"/>
  <c r="O77" i="1" s="1"/>
  <c r="P77" i="1" s="1"/>
  <c r="L78" i="1"/>
  <c r="O78" i="1" s="1"/>
  <c r="L79" i="1"/>
  <c r="O79" i="1" s="1"/>
  <c r="L80" i="1"/>
  <c r="O80" i="1" s="1"/>
  <c r="L81" i="1"/>
  <c r="O81" i="1" s="1"/>
  <c r="P81" i="1" s="1"/>
  <c r="L82" i="1"/>
  <c r="O82" i="1" s="1"/>
  <c r="L83" i="1"/>
  <c r="O83" i="1" s="1"/>
  <c r="L84" i="1"/>
  <c r="O84" i="1" s="1"/>
  <c r="P84" i="1" s="1"/>
  <c r="L85" i="1"/>
  <c r="O85" i="1" s="1"/>
  <c r="L86" i="1"/>
  <c r="O86" i="1" s="1"/>
  <c r="L87" i="1"/>
  <c r="O87" i="1" s="1"/>
  <c r="L88" i="1"/>
  <c r="O88" i="1" s="1"/>
  <c r="L89" i="1"/>
  <c r="O89" i="1" s="1"/>
  <c r="L90" i="1"/>
  <c r="O90" i="1" s="1"/>
  <c r="L91" i="1"/>
  <c r="O91" i="1" s="1"/>
  <c r="L92" i="1"/>
  <c r="O92" i="1" s="1"/>
  <c r="P92" i="1" s="1"/>
  <c r="L93" i="1"/>
  <c r="O93" i="1" s="1"/>
  <c r="L94" i="1"/>
  <c r="O94" i="1" s="1"/>
  <c r="L95" i="1"/>
  <c r="O95" i="1" s="1"/>
  <c r="L96" i="1"/>
  <c r="O96" i="1" s="1"/>
  <c r="P96" i="1" s="1"/>
  <c r="L97" i="1"/>
  <c r="O97" i="1" s="1"/>
  <c r="S97" i="1" s="1"/>
  <c r="L98" i="1"/>
  <c r="O98" i="1" s="1"/>
  <c r="L6" i="1"/>
  <c r="O6" i="1" s="1"/>
  <c r="P98" i="1" l="1"/>
  <c r="S98" i="1" s="1"/>
  <c r="P94" i="1"/>
  <c r="S94" i="1" s="1"/>
  <c r="S92" i="1"/>
  <c r="P90" i="1"/>
  <c r="S90" i="1" s="1"/>
  <c r="S86" i="1"/>
  <c r="S78" i="1"/>
  <c r="S76" i="1"/>
  <c r="P48" i="1"/>
  <c r="S48" i="1" s="1"/>
  <c r="S46" i="1"/>
  <c r="P44" i="1"/>
  <c r="S44" i="1" s="1"/>
  <c r="T6" i="1"/>
  <c r="P6" i="1"/>
  <c r="AF6" i="1" s="1"/>
  <c r="S95" i="1"/>
  <c r="P93" i="1"/>
  <c r="S93" i="1" s="1"/>
  <c r="P91" i="1"/>
  <c r="S91" i="1" s="1"/>
  <c r="P89" i="1"/>
  <c r="S89" i="1" s="1"/>
  <c r="S87" i="1"/>
  <c r="S85" i="1"/>
  <c r="S83" i="1"/>
  <c r="S81" i="1"/>
  <c r="S79" i="1"/>
  <c r="P63" i="1"/>
  <c r="S63" i="1" s="1"/>
  <c r="P61" i="1"/>
  <c r="S61" i="1" s="1"/>
  <c r="S57" i="1"/>
  <c r="P53" i="1"/>
  <c r="S53" i="1" s="1"/>
  <c r="P51" i="1"/>
  <c r="S51" i="1" s="1"/>
  <c r="S49" i="1"/>
  <c r="P43" i="1"/>
  <c r="S43" i="1" s="1"/>
  <c r="S41" i="1"/>
  <c r="P37" i="1"/>
  <c r="S37" i="1" s="1"/>
  <c r="P35" i="1"/>
  <c r="S35" i="1" s="1"/>
  <c r="P33" i="1"/>
  <c r="S33" i="1" s="1"/>
  <c r="P31" i="1"/>
  <c r="S31" i="1" s="1"/>
  <c r="S29" i="1"/>
  <c r="P27" i="1"/>
  <c r="S27" i="1" s="1"/>
  <c r="S25" i="1"/>
  <c r="S23" i="1"/>
  <c r="S17" i="1"/>
  <c r="P15" i="1"/>
  <c r="S15" i="1" s="1"/>
  <c r="T98" i="1"/>
  <c r="T94" i="1"/>
  <c r="S96" i="1"/>
  <c r="T96" i="1"/>
  <c r="S88" i="1"/>
  <c r="T88" i="1"/>
  <c r="T90" i="1"/>
  <c r="T86" i="1"/>
  <c r="S13" i="1"/>
  <c r="T13" i="1"/>
  <c r="S11" i="1"/>
  <c r="T11" i="1"/>
  <c r="S9" i="1"/>
  <c r="T9" i="1"/>
  <c r="S7" i="1"/>
  <c r="T7" i="1"/>
  <c r="S84" i="1"/>
  <c r="T84" i="1"/>
  <c r="S77" i="1"/>
  <c r="T77" i="1"/>
  <c r="S70" i="1"/>
  <c r="T70" i="1"/>
  <c r="S56" i="1"/>
  <c r="T56" i="1"/>
  <c r="S42" i="1"/>
  <c r="T42" i="1"/>
  <c r="S34" i="1"/>
  <c r="T34" i="1"/>
  <c r="S26" i="1"/>
  <c r="T26" i="1"/>
  <c r="S18" i="1"/>
  <c r="T18" i="1"/>
  <c r="S10" i="1"/>
  <c r="T10" i="1"/>
  <c r="T92" i="1"/>
  <c r="T83" i="1"/>
  <c r="T79" i="1"/>
  <c r="T76" i="1"/>
  <c r="T73" i="1"/>
  <c r="T69" i="1"/>
  <c r="T65" i="1"/>
  <c r="T63" i="1"/>
  <c r="T59" i="1"/>
  <c r="T55" i="1"/>
  <c r="T51" i="1"/>
  <c r="T48" i="1"/>
  <c r="T44" i="1"/>
  <c r="T41" i="1"/>
  <c r="T37" i="1"/>
  <c r="T33" i="1"/>
  <c r="T29" i="1"/>
  <c r="T25" i="1"/>
  <c r="T21" i="1"/>
  <c r="T17" i="1"/>
  <c r="S82" i="1"/>
  <c r="T82" i="1"/>
  <c r="S75" i="1"/>
  <c r="T75" i="1"/>
  <c r="S72" i="1"/>
  <c r="T72" i="1"/>
  <c r="S68" i="1"/>
  <c r="T68" i="1"/>
  <c r="S62" i="1"/>
  <c r="T62" i="1"/>
  <c r="S58" i="1"/>
  <c r="T58" i="1"/>
  <c r="S54" i="1"/>
  <c r="T54" i="1"/>
  <c r="S50" i="1"/>
  <c r="T50" i="1"/>
  <c r="S47" i="1"/>
  <c r="T47" i="1"/>
  <c r="S40" i="1"/>
  <c r="T40" i="1"/>
  <c r="S36" i="1"/>
  <c r="T36" i="1"/>
  <c r="S32" i="1"/>
  <c r="T32" i="1"/>
  <c r="S28" i="1"/>
  <c r="T28" i="1"/>
  <c r="S24" i="1"/>
  <c r="T24" i="1"/>
  <c r="S20" i="1"/>
  <c r="T20" i="1"/>
  <c r="S16" i="1"/>
  <c r="T16" i="1"/>
  <c r="S12" i="1"/>
  <c r="T12" i="1"/>
  <c r="S8" i="1"/>
  <c r="T8" i="1"/>
  <c r="S80" i="1"/>
  <c r="T80" i="1"/>
  <c r="S74" i="1"/>
  <c r="T74" i="1"/>
  <c r="S66" i="1"/>
  <c r="T66" i="1"/>
  <c r="S60" i="1"/>
  <c r="T60" i="1"/>
  <c r="S52" i="1"/>
  <c r="T52" i="1"/>
  <c r="S45" i="1"/>
  <c r="T45" i="1"/>
  <c r="S38" i="1"/>
  <c r="T38" i="1"/>
  <c r="S30" i="1"/>
  <c r="T30" i="1"/>
  <c r="S22" i="1"/>
  <c r="T22" i="1"/>
  <c r="S14" i="1"/>
  <c r="T14" i="1"/>
  <c r="T97" i="1"/>
  <c r="T95" i="1"/>
  <c r="T93" i="1"/>
  <c r="T91" i="1"/>
  <c r="T89" i="1"/>
  <c r="T87" i="1"/>
  <c r="T85" i="1"/>
  <c r="T81" i="1"/>
  <c r="T78" i="1"/>
  <c r="T71" i="1"/>
  <c r="T67" i="1"/>
  <c r="T64" i="1"/>
  <c r="T61" i="1"/>
  <c r="T57" i="1"/>
  <c r="T53" i="1"/>
  <c r="T49" i="1"/>
  <c r="T46" i="1"/>
  <c r="T43" i="1"/>
  <c r="T39" i="1"/>
  <c r="T35" i="1"/>
  <c r="T31" i="1"/>
  <c r="T27" i="1"/>
  <c r="T23" i="1"/>
  <c r="T19" i="1"/>
  <c r="T15" i="1"/>
  <c r="K98" i="1"/>
  <c r="K97" i="1"/>
  <c r="AF96" i="1"/>
  <c r="K96" i="1"/>
  <c r="K95" i="1"/>
  <c r="K94" i="1"/>
  <c r="K93" i="1"/>
  <c r="AF92" i="1"/>
  <c r="K92" i="1"/>
  <c r="K91" i="1"/>
  <c r="K90" i="1"/>
  <c r="K89" i="1"/>
  <c r="K88" i="1"/>
  <c r="K87" i="1"/>
  <c r="K86" i="1"/>
  <c r="AF85" i="1"/>
  <c r="K85" i="1"/>
  <c r="AF84" i="1"/>
  <c r="K84" i="1"/>
  <c r="AF83" i="1"/>
  <c r="K83" i="1"/>
  <c r="AF82" i="1"/>
  <c r="K82" i="1"/>
  <c r="AF81" i="1"/>
  <c r="K81" i="1"/>
  <c r="AF80" i="1"/>
  <c r="K80" i="1"/>
  <c r="K79" i="1"/>
  <c r="K78" i="1"/>
  <c r="AF77" i="1"/>
  <c r="K77" i="1"/>
  <c r="K76" i="1"/>
  <c r="AF75" i="1"/>
  <c r="K75" i="1"/>
  <c r="AF74" i="1"/>
  <c r="K74" i="1"/>
  <c r="K73" i="1"/>
  <c r="K72" i="1"/>
  <c r="K71" i="1"/>
  <c r="K70" i="1"/>
  <c r="K69" i="1"/>
  <c r="K68" i="1"/>
  <c r="K67" i="1"/>
  <c r="AF66" i="1"/>
  <c r="K66" i="1"/>
  <c r="K65" i="1"/>
  <c r="K64" i="1"/>
  <c r="K63" i="1"/>
  <c r="AF62" i="1"/>
  <c r="K62" i="1"/>
  <c r="K61" i="1"/>
  <c r="AF60" i="1"/>
  <c r="K60" i="1"/>
  <c r="K59" i="1"/>
  <c r="K58" i="1"/>
  <c r="K57" i="1"/>
  <c r="AF56" i="1"/>
  <c r="K56" i="1"/>
  <c r="K55" i="1"/>
  <c r="AF54" i="1"/>
  <c r="K54" i="1"/>
  <c r="K53" i="1"/>
  <c r="AF52" i="1"/>
  <c r="K52" i="1"/>
  <c r="K51" i="1"/>
  <c r="K50" i="1"/>
  <c r="K49" i="1"/>
  <c r="K48" i="1"/>
  <c r="AF47" i="1"/>
  <c r="K47" i="1"/>
  <c r="K46" i="1"/>
  <c r="AF45" i="1"/>
  <c r="K45" i="1"/>
  <c r="K44" i="1"/>
  <c r="K43" i="1"/>
  <c r="AF42" i="1"/>
  <c r="K42" i="1"/>
  <c r="K41" i="1"/>
  <c r="AF40" i="1"/>
  <c r="K40" i="1"/>
  <c r="K39" i="1"/>
  <c r="K38" i="1"/>
  <c r="K37" i="1"/>
  <c r="AF36" i="1"/>
  <c r="K36" i="1"/>
  <c r="K35" i="1"/>
  <c r="AF34" i="1"/>
  <c r="K34" i="1"/>
  <c r="K33" i="1"/>
  <c r="AF32" i="1"/>
  <c r="K32" i="1"/>
  <c r="K31" i="1"/>
  <c r="K30" i="1"/>
  <c r="K29" i="1"/>
  <c r="AF28" i="1"/>
  <c r="K28" i="1"/>
  <c r="K27" i="1"/>
  <c r="K26" i="1"/>
  <c r="K25" i="1"/>
  <c r="AF24" i="1"/>
  <c r="K24" i="1"/>
  <c r="AF23" i="1"/>
  <c r="K23" i="1"/>
  <c r="AF22" i="1"/>
  <c r="K22" i="1"/>
  <c r="K21" i="1"/>
  <c r="AF20" i="1"/>
  <c r="K20" i="1"/>
  <c r="K19" i="1"/>
  <c r="AF18" i="1"/>
  <c r="K18" i="1"/>
  <c r="AF17" i="1"/>
  <c r="K17" i="1"/>
  <c r="AF16" i="1"/>
  <c r="K16" i="1"/>
  <c r="K15" i="1"/>
  <c r="K14" i="1"/>
  <c r="AF13" i="1"/>
  <c r="K13" i="1"/>
  <c r="AF12" i="1"/>
  <c r="K12" i="1"/>
  <c r="K11" i="1"/>
  <c r="K10" i="1"/>
  <c r="K9" i="1"/>
  <c r="AF8" i="1"/>
  <c r="K8" i="1"/>
  <c r="AF7" i="1"/>
  <c r="K7" i="1"/>
  <c r="K6" i="1"/>
  <c r="AD5" i="1"/>
  <c r="AC5" i="1"/>
  <c r="AB5" i="1"/>
  <c r="AA5" i="1"/>
  <c r="Z5" i="1"/>
  <c r="Y5" i="1"/>
  <c r="X5" i="1"/>
  <c r="W5" i="1"/>
  <c r="V5" i="1"/>
  <c r="U5" i="1"/>
  <c r="Q5" i="1"/>
  <c r="O5" i="1"/>
  <c r="N5" i="1"/>
  <c r="M5" i="1"/>
  <c r="L5" i="1"/>
  <c r="J5" i="1"/>
  <c r="F5" i="1"/>
  <c r="E5" i="1"/>
  <c r="AF27" i="1" l="1"/>
  <c r="AF53" i="1"/>
  <c r="P5" i="1"/>
  <c r="AF15" i="1"/>
  <c r="AF29" i="1"/>
  <c r="AF51" i="1"/>
  <c r="AF78" i="1"/>
  <c r="AF94" i="1"/>
  <c r="AF98" i="1"/>
  <c r="S6" i="1"/>
  <c r="AF76" i="1"/>
  <c r="AF79" i="1"/>
  <c r="AF86" i="1"/>
  <c r="AF87" i="1"/>
  <c r="AF25" i="1"/>
  <c r="AF31" i="1"/>
  <c r="AF33" i="1"/>
  <c r="AF35" i="1"/>
  <c r="AF37" i="1"/>
  <c r="AF41" i="1"/>
  <c r="AF43" i="1"/>
  <c r="AF44" i="1"/>
  <c r="AF46" i="1"/>
  <c r="AF48" i="1"/>
  <c r="AF49" i="1"/>
  <c r="AF57" i="1"/>
  <c r="AF61" i="1"/>
  <c r="AF63" i="1"/>
  <c r="AF89" i="1"/>
  <c r="AF90" i="1"/>
  <c r="AF91" i="1"/>
  <c r="AF93" i="1"/>
  <c r="AF95" i="1"/>
  <c r="K5" i="1"/>
  <c r="AF5" i="1" l="1"/>
</calcChain>
</file>

<file path=xl/sharedStrings.xml><?xml version="1.0" encoding="utf-8"?>
<sst xmlns="http://schemas.openxmlformats.org/spreadsheetml/2006/main" count="377" uniqueCount="146">
  <si>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</si>
  <si>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</si>
  <si>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</si>
  <si>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</si>
  <si>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</si>
  <si>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</si>
  <si>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</si>
  <si>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</si>
  <si>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</si>
  <si>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</si>
  <si>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</si>
  <si>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</si>
  <si>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</si>
  <si>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</si>
  <si>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</si>
  <si>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</si>
  <si>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</si>
  <si>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</si>
  <si>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</si>
  <si>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</si>
  <si>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</si>
  <si>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</si>
  <si>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</si>
  <si>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30,03,</t>
  </si>
  <si>
    <t>02,04,</t>
  </si>
  <si>
    <t>27,03,</t>
  </si>
  <si>
    <t>26,03,</t>
  </si>
  <si>
    <t>20,03,</t>
  </si>
  <si>
    <t>19,03,</t>
  </si>
  <si>
    <t>13,03,</t>
  </si>
  <si>
    <t>12,03,</t>
  </si>
  <si>
    <t>06,03,</t>
  </si>
  <si>
    <t>05,03,</t>
  </si>
  <si>
    <t>27,02,</t>
  </si>
  <si>
    <t>26,02,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</si>
  <si>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</si>
  <si>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</si>
  <si>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</si>
  <si>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</si>
  <si>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</si>
  <si>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</si>
  <si>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</si>
  <si>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>нет потребности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</si>
  <si>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</si>
  <si>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</si>
  <si>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</si>
  <si>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</si>
  <si>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>нужно увеличить продажи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</si>
  <si>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</si>
  <si>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</si>
  <si>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</si>
  <si>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>ТМА март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</si>
  <si>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</si>
  <si>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</si>
  <si>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217  Колбаса Докторская Дугушка, ВЕС, НЕ ГОСТ, ТМ Стародворье ПОКОМ</t>
  </si>
  <si>
    <t>не в матрице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</si>
  <si>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</si>
  <si>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</si>
  <si>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</si>
  <si>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>ТМА март_апрель</t>
  </si>
  <si>
    <t xml:space="preserve"> 236  Колбаса Рубленая ЗАПЕЧ. Дугушка ТМ Стародворье, вектор, в/к    ПОКОМ</t>
  </si>
  <si>
    <t>ТМА апрель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</si>
  <si>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</si>
  <si>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</si>
  <si>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</si>
  <si>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</si>
  <si>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</si>
  <si>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</si>
  <si>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</si>
  <si>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</si>
  <si>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</si>
  <si>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</si>
  <si>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</si>
  <si>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</si>
  <si>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</si>
  <si>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>заказываем с 06,02,25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</si>
  <si>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</si>
  <si>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</si>
  <si>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</si>
  <si>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</si>
  <si>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</si>
  <si>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</si>
  <si>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>нужно увеличить продажи!!!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</si>
  <si>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</si>
  <si>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</si>
  <si>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</si>
  <si>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</si>
  <si>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</si>
  <si>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</si>
  <si>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</si>
  <si>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321  Колбаса Сервелат Пражский ТМ Зареченские, ВЕС ПОКОМ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</si>
  <si>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</si>
  <si>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</si>
  <si>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>нет в бланке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</si>
  <si>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</si>
  <si>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</si>
  <si>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</si>
  <si>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</si>
  <si>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</si>
  <si>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</si>
  <si>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340  Сосиски Сочинки Молочные ТМ Стародворье, ВЕС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</si>
  <si>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</si>
  <si>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</si>
  <si>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</si>
  <si>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</si>
  <si>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</si>
  <si>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362  Колбаса Филейбургская с душистым чесноком, ВЕС, ТМ Баварушка 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</si>
  <si>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</si>
  <si>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</si>
  <si>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383  Сосиски Сочинки с сыром ТМ Стародворье, 0,3 кг. ПОКОМ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</si>
  <si>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</si>
  <si>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</si>
  <si>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</si>
  <si>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</si>
  <si>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</si>
  <si>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</si>
  <si>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419  Колбаса Филейбургская зернистая 0,06 кг нарезка ТМ Баварушка  ПОКОМ</t>
  </si>
  <si>
    <t>нет в бланке / 12,12,24 в уценку 22шт.</t>
  </si>
  <si>
    <t xml:space="preserve"> 422  Деликатесы Бекон Балыкбургский ТМ Баварушка  0,15 кг.ПОКОМ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</si>
  <si>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</si>
  <si>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</si>
  <si>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445  Колбаса Краковюрст ТМ Баварушка рубленая в оболочке черева в в.у 0,2 кг ПОКОМ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</si>
  <si>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</si>
  <si>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</si>
  <si>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</si>
  <si>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</si>
  <si>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</si>
  <si>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</si>
  <si>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</si>
  <si>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</si>
  <si>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ТМ Особый рецепт в оболочке полиамид. ВЕС.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</si>
  <si>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</si>
  <si>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</si>
  <si>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</si>
  <si>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>255  Сосиски Молочные для завтрака ТМ Особый рецепт, п/а МГС, ВЕС, ТМ Стародворье  ПОКОМ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</si>
  <si>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</si>
  <si>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</si>
  <si>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23,01,25 в уценку 70шт.</t>
  </si>
  <si>
    <t>501 Сосиски Филейские по-ганноверски ТМ Вязанка.в оболочке амицел в м.г.с ВЕС. ПОКОМ</t>
  </si>
  <si>
    <t>504  Ветчина Мясорубская с окороком 0,33кг срез ТМ Стародворье  ПОКОМ</t>
  </si>
  <si>
    <t>505  Ветчина Стародворская ТМ Стародворье брикет 0,33 кг.  ПОКОМ</t>
  </si>
  <si>
    <t>515  Колбаса Сервелат Мясорубский Делюкс 0,3кг ТМ Стародворье  ПОКОМ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</si>
  <si>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на вывод</t>
    </r>
  </si>
  <si>
    <t>С/к колбасы Мини-салями во вкусом бекона Ядрена копоть Фикс.вес 0,05 б/о Ядрена копоть</t>
  </si>
  <si>
    <t>новинка</t>
  </si>
  <si>
    <t>Вареные колбасы «Филейская со шпиком» Весовые п/а ТМ «Вязанка»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</si>
</sst>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12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32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 applyBorder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5" fillId="6" borderId="1" xfId="1" applyNumberFormat="1" applyFon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8" borderId="1" xfId="1" applyNumberFormat="1" applyFill="1"/>
    <xf numFmtId="164" fontId="1" fillId="8" borderId="2" xfId="1" applyNumberFormat="1" applyFill="1" applyBorder="1"/>
    <xf numFmtId="164" fontId="1" fillId="9" borderId="1" xfId="1" applyNumberFormat="1" applyFill="1"/>
    <xf numFmtId="2" fontId="1" fillId="9" borderId="1" xfId="1" applyNumberFormat="1" applyFill="1"/>
    <xf numFmtId="164" fontId="5" fillId="9" borderId="2" xfId="1" applyNumberFormat="1" applyFont="1" applyFill="1" applyBorder="1"/>
    <xf numFmtId="164" fontId="1" fillId="9" borderId="2" xfId="1" applyNumberFormat="1" applyFill="1" applyBorder="1"/>
    <xf numFmtId="0" fontId="0" fillId="0" borderId="1" xfId="0"/>
    <xf numFmtId="164" fontId="5" fillId="9" borderId="1" xfId="1" applyNumberFormat="1" applyFont="1" applyFill="1"/>
    <xf numFmtId="164" fontId="1" fillId="10" borderId="1" xfId="1" applyNumberFormat="1" applyFill="1"/>
    <xf numFmtId="2" fontId="1" fillId="10" borderId="1" xfId="1" applyNumberFormat="1" applyFill="1"/>
    <xf numFmtId="164" fontId="1" fillId="10" borderId="2" xfId="1" applyNumberFormat="1" applyFill="1" applyBorder="1"/>
    <xf numFmtId="164" fontId="1" fillId="11" borderId="1" xfId="1" applyNumberFormat="1" applyFill="1"/>
    <xf numFmtId="2" fontId="1" fillId="11" borderId="1" xfId="1" applyNumberFormat="1" applyFill="1"/>
    <xf numFmtId="164" fontId="1" fillId="11" borderId="2" xfId="1" applyNumberFormat="1" applyFill="1" applyBorder="1"/>
    <xf numFmtId="164" fontId="4" fillId="6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4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R6" sqref="R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7" width="7" customWidth="1"/>
    <col min="18" max="18" width="21" customWidth="1"/>
    <col min="19" max="20" width="5" customWidth="1"/>
    <col min="21" max="30" width="6" customWidth="1"/>
    <col min="31" max="31" width="41.85546875" customWidth="1"/>
    <col min="32" max="32" width="7" customWidth="1"/>
    <col min="33" max="50" width="3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6" t="s">
        <v>16</v>
      </c>
      <c r="R3" s="6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21</v>
      </c>
      <c r="AF3" s="2" t="s">
        <v>22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/>
      <c r="R4" s="1"/>
      <c r="S4" s="1"/>
      <c r="T4" s="1"/>
      <c r="U4" s="1" t="s">
        <v>25</v>
      </c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 t="s">
        <v>31</v>
      </c>
      <c r="AB4" s="1" t="s">
        <v>32</v>
      </c>
      <c r="AC4" s="1" t="s">
        <v>33</v>
      </c>
      <c r="AD4" s="1" t="s">
        <v>34</v>
      </c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SUM(E6:E494)</f>
        <v>18707.115999999998</v>
      </c>
      <c r="F5" s="4">
        <f>SUM(F6:F494)</f>
        <v>13222.976000000001</v>
      </c>
      <c r="G5" s="7"/>
      <c r="H5" s="1"/>
      <c r="I5" s="1"/>
      <c r="J5" s="4">
        <f>SUM(J6:J494)</f>
        <v>19234.534999999996</v>
      </c>
      <c r="K5" s="4">
        <f>SUM(K6:K494)</f>
        <v>-527.41900000000021</v>
      </c>
      <c r="L5" s="4">
        <f>SUM(L6:L494)</f>
        <v>10260.607000000002</v>
      </c>
      <c r="M5" s="4">
        <f>SUM(M6:M494)</f>
        <v>8446.509</v>
      </c>
      <c r="N5" s="4">
        <f>SUM(N6:N494)</f>
        <v>2396.430319999999</v>
      </c>
      <c r="O5" s="4">
        <f>SUM(O6:O494)</f>
        <v>2052.1213999999991</v>
      </c>
      <c r="P5" s="4">
        <f>SUM(P6:P494)</f>
        <v>5723.3850400000001</v>
      </c>
      <c r="Q5" s="4">
        <f>SUM(Q6:Q494)</f>
        <v>0</v>
      </c>
      <c r="R5" s="1"/>
      <c r="S5" s="1"/>
      <c r="T5" s="1"/>
      <c r="U5" s="4">
        <f>SUM(U6:U494)</f>
        <v>1930.8481999999995</v>
      </c>
      <c r="V5" s="4">
        <f>SUM(V6:V494)</f>
        <v>1876.0236</v>
      </c>
      <c r="W5" s="4">
        <f>SUM(W6:W494)</f>
        <v>2143.1182000000003</v>
      </c>
      <c r="X5" s="4">
        <f>SUM(X6:X494)</f>
        <v>2215.0877999999998</v>
      </c>
      <c r="Y5" s="4">
        <f>SUM(Y6:Y494)</f>
        <v>1811.8879999999999</v>
      </c>
      <c r="Z5" s="4">
        <f>SUM(Z6:Z494)</f>
        <v>1603.9780000000003</v>
      </c>
      <c r="AA5" s="4">
        <f>SUM(AA6:AA494)</f>
        <v>2138.0538000000001</v>
      </c>
      <c r="AB5" s="4">
        <f>SUM(AB6:AB494)</f>
        <v>2364.6835999999998</v>
      </c>
      <c r="AC5" s="4">
        <f>SUM(AC6:AC494)</f>
        <v>2301.3230000000008</v>
      </c>
      <c r="AD5" s="4">
        <f>SUM(AD6:AD494)</f>
        <v>2000.6931999999997</v>
      </c>
      <c r="AE5" s="1"/>
      <c r="AF5" s="4">
        <f>SUM(AF6:AF494)</f>
        <v>4245.375039999999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35</v>
      </c>
      <c r="B6" s="1" t="s">
        <v>36</v>
      </c>
      <c r="C6" s="1">
        <v>113.97199999999999</v>
      </c>
      <c r="D6" s="1">
        <v>65.13</v>
      </c>
      <c r="E6" s="1">
        <v>69.260000000000005</v>
      </c>
      <c r="F6" s="1">
        <v>76.164000000000001</v>
      </c>
      <c r="G6" s="7">
        <v>1</v>
      </c>
      <c r="H6" s="1">
        <v>50</v>
      </c>
      <c r="I6" s="1" t="s">
        <v>37</v>
      </c>
      <c r="J6" s="1">
        <v>68.849999999999994</v>
      </c>
      <c r="K6" s="1">
        <f t="shared" ref="K6:K37" si="0">E6-J6</f>
        <v>0.4100000000000108</v>
      </c>
      <c r="L6" s="1">
        <f>E6-M6</f>
        <v>69.260000000000005</v>
      </c>
      <c r="M6" s="1"/>
      <c r="N6" s="1">
        <v>51.793000000000013</v>
      </c>
      <c r="O6" s="1">
        <f>L6/5</f>
        <v>13.852</v>
      </c>
      <c r="P6" s="5">
        <f>10*O6-N6-F6</f>
        <v>10.563000000000002</v>
      </c>
      <c r="Q6" s="5"/>
      <c r="R6" s="1"/>
      <c r="S6" s="1">
        <f>(F6+N6+P6)/O6</f>
        <v>10.000000000000002</v>
      </c>
      <c r="T6" s="1">
        <f>(F6+N6)/O6</f>
        <v>9.2374386370199257</v>
      </c>
      <c r="U6" s="1">
        <v>16.499400000000001</v>
      </c>
      <c r="V6" s="1">
        <v>13.760400000000001</v>
      </c>
      <c r="W6" s="1">
        <v>7.3159999999999998</v>
      </c>
      <c r="X6" s="1">
        <v>9.7444000000000006</v>
      </c>
      <c r="Y6" s="1">
        <v>15.102</v>
      </c>
      <c r="Z6" s="1">
        <v>13.458</v>
      </c>
      <c r="AA6" s="1">
        <v>13.343400000000001</v>
      </c>
      <c r="AB6" s="1">
        <v>17.95</v>
      </c>
      <c r="AC6" s="1">
        <v>14.625400000000001</v>
      </c>
      <c r="AD6" s="1">
        <v>7.3644000000000007</v>
      </c>
      <c r="AE6" s="1"/>
      <c r="AF6" s="1">
        <f>G6*P6</f>
        <v>10.563000000000002</v>
      </c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38</v>
      </c>
      <c r="B7" s="1" t="s">
        <v>36</v>
      </c>
      <c r="C7" s="1">
        <v>119.164</v>
      </c>
      <c r="D7" s="1">
        <v>172.46199999999999</v>
      </c>
      <c r="E7" s="1">
        <v>115.684</v>
      </c>
      <c r="F7" s="1">
        <v>150.262</v>
      </c>
      <c r="G7" s="7">
        <v>1</v>
      </c>
      <c r="H7" s="1">
        <v>45</v>
      </c>
      <c r="I7" s="1" t="s">
        <v>37</v>
      </c>
      <c r="J7" s="1">
        <v>110.45</v>
      </c>
      <c r="K7" s="1">
        <f t="shared" si="0"/>
        <v>5.2339999999999947</v>
      </c>
      <c r="L7" s="1">
        <f t="shared" ref="L7:L66" si="1">E7-M7</f>
        <v>115.684</v>
      </c>
      <c r="M7" s="1"/>
      <c r="N7" s="1">
        <v>6.474000000000018</v>
      </c>
      <c r="O7" s="1">
        <f t="shared" ref="O7:O66" si="2">L7/5</f>
        <v>23.136800000000001</v>
      </c>
      <c r="P7" s="5">
        <f t="shared" ref="P7:P8" si="3">10*O7-N7-F7</f>
        <v>74.631999999999977</v>
      </c>
      <c r="Q7" s="5"/>
      <c r="R7" s="1"/>
      <c r="S7" s="1">
        <f t="shared" ref="S7:S66" si="4">(F7+N7+P7)/O7</f>
        <v>10</v>
      </c>
      <c r="T7" s="1">
        <f t="shared" ref="T7:T66" si="5">(F7+N7)/O7</f>
        <v>6.7743162407938877</v>
      </c>
      <c r="U7" s="1">
        <v>24.018999999999998</v>
      </c>
      <c r="V7" s="1">
        <v>26.470199999999998</v>
      </c>
      <c r="W7" s="1">
        <v>25.143000000000001</v>
      </c>
      <c r="X7" s="1">
        <v>21.417400000000001</v>
      </c>
      <c r="Y7" s="1">
        <v>22.106000000000002</v>
      </c>
      <c r="Z7" s="1">
        <v>24.587199999999999</v>
      </c>
      <c r="AA7" s="1">
        <v>26.640999999999998</v>
      </c>
      <c r="AB7" s="1">
        <v>26.093</v>
      </c>
      <c r="AC7" s="1">
        <v>25.058399999999999</v>
      </c>
      <c r="AD7" s="1">
        <v>25.56</v>
      </c>
      <c r="AE7" s="1"/>
      <c r="AF7" s="1">
        <f>G7*P7</f>
        <v>74.631999999999977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39</v>
      </c>
      <c r="B8" s="1" t="s">
        <v>36</v>
      </c>
      <c r="C8" s="1">
        <v>211.297</v>
      </c>
      <c r="D8" s="1">
        <v>182.197</v>
      </c>
      <c r="E8" s="1">
        <v>206.71600000000001</v>
      </c>
      <c r="F8" s="1">
        <v>175.66800000000001</v>
      </c>
      <c r="G8" s="7">
        <v>1</v>
      </c>
      <c r="H8" s="1">
        <v>45</v>
      </c>
      <c r="I8" s="1" t="s">
        <v>37</v>
      </c>
      <c r="J8" s="1">
        <v>208.3</v>
      </c>
      <c r="K8" s="1">
        <f t="shared" si="0"/>
        <v>-1.5840000000000032</v>
      </c>
      <c r="L8" s="1">
        <f t="shared" si="1"/>
        <v>206.71600000000001</v>
      </c>
      <c r="M8" s="1"/>
      <c r="N8" s="1">
        <v>35.090799999999938</v>
      </c>
      <c r="O8" s="1">
        <f t="shared" si="2"/>
        <v>41.343200000000003</v>
      </c>
      <c r="P8" s="5">
        <f t="shared" si="3"/>
        <v>202.67320000000007</v>
      </c>
      <c r="Q8" s="5"/>
      <c r="R8" s="1"/>
      <c r="S8" s="1">
        <f t="shared" si="4"/>
        <v>10</v>
      </c>
      <c r="T8" s="1">
        <f t="shared" si="5"/>
        <v>5.0977863348748995</v>
      </c>
      <c r="U8" s="1">
        <v>36.344799999999999</v>
      </c>
      <c r="V8" s="1">
        <v>36.992800000000003</v>
      </c>
      <c r="W8" s="1">
        <v>40.160800000000002</v>
      </c>
      <c r="X8" s="1">
        <v>37.212200000000003</v>
      </c>
      <c r="Y8" s="1">
        <v>30.198799999999999</v>
      </c>
      <c r="Z8" s="1">
        <v>29.9848</v>
      </c>
      <c r="AA8" s="1">
        <v>39.253599999999999</v>
      </c>
      <c r="AB8" s="1">
        <v>41.247999999999998</v>
      </c>
      <c r="AC8" s="1">
        <v>45.300800000000002</v>
      </c>
      <c r="AD8" s="1">
        <v>49.038400000000003</v>
      </c>
      <c r="AE8" s="1"/>
      <c r="AF8" s="1">
        <f>G8*P8</f>
        <v>202.67320000000007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4" t="s">
        <v>40</v>
      </c>
      <c r="B9" s="14" t="s">
        <v>41</v>
      </c>
      <c r="C9" s="14"/>
      <c r="D9" s="14"/>
      <c r="E9" s="14"/>
      <c r="F9" s="14"/>
      <c r="G9" s="15">
        <v>0</v>
      </c>
      <c r="H9" s="14">
        <v>45</v>
      </c>
      <c r="I9" s="14" t="s">
        <v>37</v>
      </c>
      <c r="J9" s="14"/>
      <c r="K9" s="14">
        <f t="shared" si="0"/>
        <v>0</v>
      </c>
      <c r="L9" s="14">
        <f t="shared" si="1"/>
        <v>0</v>
      </c>
      <c r="M9" s="14"/>
      <c r="N9" s="14"/>
      <c r="O9" s="14">
        <f t="shared" si="2"/>
        <v>0</v>
      </c>
      <c r="P9" s="16"/>
      <c r="Q9" s="16"/>
      <c r="R9" s="14"/>
      <c r="S9" s="14" t="e">
        <f t="shared" si="4"/>
        <v>#DIV/0!</v>
      </c>
      <c r="T9" s="14" t="e">
        <f t="shared" si="5"/>
        <v>#DIV/0!</v>
      </c>
      <c r="U9" s="14">
        <v>0</v>
      </c>
      <c r="V9" s="14">
        <v>0</v>
      </c>
      <c r="W9" s="14">
        <v>0</v>
      </c>
      <c r="X9" s="14">
        <v>0</v>
      </c>
      <c r="Y9" s="14">
        <v>0</v>
      </c>
      <c r="Z9" s="14">
        <v>0</v>
      </c>
      <c r="AA9" s="14">
        <v>0</v>
      </c>
      <c r="AB9" s="14">
        <v>0</v>
      </c>
      <c r="AC9" s="14">
        <v>0</v>
      </c>
      <c r="AD9" s="14">
        <v>0</v>
      </c>
      <c r="AE9" s="14" t="s">
        <v>42</v>
      </c>
      <c r="AF9" s="14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4" t="s">
        <v>43</v>
      </c>
      <c r="B10" s="14" t="s">
        <v>41</v>
      </c>
      <c r="C10" s="14"/>
      <c r="D10" s="14"/>
      <c r="E10" s="14"/>
      <c r="F10" s="14"/>
      <c r="G10" s="15">
        <v>0</v>
      </c>
      <c r="H10" s="14">
        <v>45</v>
      </c>
      <c r="I10" s="14" t="s">
        <v>37</v>
      </c>
      <c r="J10" s="14"/>
      <c r="K10" s="14">
        <f t="shared" si="0"/>
        <v>0</v>
      </c>
      <c r="L10" s="14">
        <f t="shared" si="1"/>
        <v>0</v>
      </c>
      <c r="M10" s="14"/>
      <c r="N10" s="14"/>
      <c r="O10" s="14">
        <f t="shared" si="2"/>
        <v>0</v>
      </c>
      <c r="P10" s="16"/>
      <c r="Q10" s="16"/>
      <c r="R10" s="14"/>
      <c r="S10" s="14" t="e">
        <f t="shared" si="4"/>
        <v>#DIV/0!</v>
      </c>
      <c r="T10" s="14" t="e">
        <f t="shared" si="5"/>
        <v>#DIV/0!</v>
      </c>
      <c r="U10" s="14">
        <v>0</v>
      </c>
      <c r="V10" s="14">
        <v>0</v>
      </c>
      <c r="W10" s="14">
        <v>0</v>
      </c>
      <c r="X10" s="14">
        <v>0</v>
      </c>
      <c r="Y10" s="14">
        <v>0</v>
      </c>
      <c r="Z10" s="14">
        <v>0</v>
      </c>
      <c r="AA10" s="14">
        <v>0</v>
      </c>
      <c r="AB10" s="14">
        <v>0</v>
      </c>
      <c r="AC10" s="14">
        <v>0</v>
      </c>
      <c r="AD10" s="14">
        <v>0</v>
      </c>
      <c r="AE10" s="14" t="s">
        <v>42</v>
      </c>
      <c r="AF10" s="14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4" t="s">
        <v>44</v>
      </c>
      <c r="B11" s="14" t="s">
        <v>41</v>
      </c>
      <c r="C11" s="14"/>
      <c r="D11" s="14"/>
      <c r="E11" s="14"/>
      <c r="F11" s="14"/>
      <c r="G11" s="15">
        <v>0</v>
      </c>
      <c r="H11" s="14">
        <v>180</v>
      </c>
      <c r="I11" s="14" t="s">
        <v>37</v>
      </c>
      <c r="J11" s="14"/>
      <c r="K11" s="14">
        <f t="shared" si="0"/>
        <v>0</v>
      </c>
      <c r="L11" s="14">
        <f t="shared" si="1"/>
        <v>0</v>
      </c>
      <c r="M11" s="14"/>
      <c r="N11" s="14"/>
      <c r="O11" s="14">
        <f t="shared" si="2"/>
        <v>0</v>
      </c>
      <c r="P11" s="16"/>
      <c r="Q11" s="16"/>
      <c r="R11" s="14"/>
      <c r="S11" s="14" t="e">
        <f t="shared" si="4"/>
        <v>#DIV/0!</v>
      </c>
      <c r="T11" s="14" t="e">
        <f t="shared" si="5"/>
        <v>#DIV/0!</v>
      </c>
      <c r="U11" s="14">
        <v>0</v>
      </c>
      <c r="V11" s="14">
        <v>0</v>
      </c>
      <c r="W11" s="14">
        <v>0</v>
      </c>
      <c r="X11" s="14">
        <v>0</v>
      </c>
      <c r="Y11" s="14">
        <v>0</v>
      </c>
      <c r="Z11" s="14">
        <v>0</v>
      </c>
      <c r="AA11" s="14">
        <v>0</v>
      </c>
      <c r="AB11" s="14">
        <v>0</v>
      </c>
      <c r="AC11" s="14">
        <v>0</v>
      </c>
      <c r="AD11" s="14">
        <v>0</v>
      </c>
      <c r="AE11" s="14" t="s">
        <v>42</v>
      </c>
      <c r="AF11" s="14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45</v>
      </c>
      <c r="B12" s="1" t="s">
        <v>41</v>
      </c>
      <c r="C12" s="1">
        <v>15</v>
      </c>
      <c r="D12" s="1"/>
      <c r="E12" s="1">
        <v>8</v>
      </c>
      <c r="F12" s="1">
        <v>7</v>
      </c>
      <c r="G12" s="7">
        <v>0.3</v>
      </c>
      <c r="H12" s="1">
        <v>40</v>
      </c>
      <c r="I12" s="1" t="s">
        <v>37</v>
      </c>
      <c r="J12" s="1">
        <v>8</v>
      </c>
      <c r="K12" s="1">
        <f t="shared" si="0"/>
        <v>0</v>
      </c>
      <c r="L12" s="1">
        <f t="shared" si="1"/>
        <v>8</v>
      </c>
      <c r="M12" s="1"/>
      <c r="N12" s="1">
        <v>11</v>
      </c>
      <c r="O12" s="1">
        <f t="shared" si="2"/>
        <v>1.6</v>
      </c>
      <c r="P12" s="5"/>
      <c r="Q12" s="5"/>
      <c r="R12" s="1"/>
      <c r="S12" s="1">
        <f t="shared" si="4"/>
        <v>11.25</v>
      </c>
      <c r="T12" s="1">
        <f t="shared" si="5"/>
        <v>11.25</v>
      </c>
      <c r="U12" s="1">
        <v>2</v>
      </c>
      <c r="V12" s="1">
        <v>1.6</v>
      </c>
      <c r="W12" s="1">
        <v>-0.2</v>
      </c>
      <c r="X12" s="1">
        <v>-1.6</v>
      </c>
      <c r="Y12" s="1">
        <v>1</v>
      </c>
      <c r="Z12" s="1">
        <v>2</v>
      </c>
      <c r="AA12" s="1">
        <v>0.4</v>
      </c>
      <c r="AB12" s="1">
        <v>1.2</v>
      </c>
      <c r="AC12" s="1">
        <v>3</v>
      </c>
      <c r="AD12" s="1">
        <v>1.8</v>
      </c>
      <c r="AE12" s="1"/>
      <c r="AF12" s="1">
        <f>G12*P12</f>
        <v>0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46</v>
      </c>
      <c r="B13" s="1" t="s">
        <v>41</v>
      </c>
      <c r="C13" s="1">
        <v>24</v>
      </c>
      <c r="D13" s="1">
        <v>45</v>
      </c>
      <c r="E13" s="1">
        <v>19</v>
      </c>
      <c r="F13" s="1">
        <v>45</v>
      </c>
      <c r="G13" s="7">
        <v>0.17</v>
      </c>
      <c r="H13" s="1">
        <v>180</v>
      </c>
      <c r="I13" s="1" t="s">
        <v>37</v>
      </c>
      <c r="J13" s="1">
        <v>24</v>
      </c>
      <c r="K13" s="1">
        <f t="shared" si="0"/>
        <v>-5</v>
      </c>
      <c r="L13" s="1">
        <f t="shared" si="1"/>
        <v>19</v>
      </c>
      <c r="M13" s="1"/>
      <c r="N13" s="1"/>
      <c r="O13" s="1">
        <f t="shared" si="2"/>
        <v>3.8</v>
      </c>
      <c r="P13" s="5"/>
      <c r="Q13" s="5"/>
      <c r="R13" s="1"/>
      <c r="S13" s="1">
        <f t="shared" si="4"/>
        <v>11.842105263157896</v>
      </c>
      <c r="T13" s="1">
        <f t="shared" si="5"/>
        <v>11.842105263157896</v>
      </c>
      <c r="U13" s="1">
        <v>4.8</v>
      </c>
      <c r="V13" s="1">
        <v>5.2</v>
      </c>
      <c r="W13" s="1">
        <v>1.6</v>
      </c>
      <c r="X13" s="1">
        <v>2.4</v>
      </c>
      <c r="Y13" s="1">
        <v>3.2</v>
      </c>
      <c r="Z13" s="1">
        <v>1.6</v>
      </c>
      <c r="AA13" s="1">
        <v>2.2000000000000002</v>
      </c>
      <c r="AB13" s="1">
        <v>4.4000000000000004</v>
      </c>
      <c r="AC13" s="1">
        <v>5.8</v>
      </c>
      <c r="AD13" s="1">
        <v>3.8</v>
      </c>
      <c r="AE13" s="1"/>
      <c r="AF13" s="1">
        <f>G13*P13</f>
        <v>0</v>
      </c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4" t="s">
        <v>48</v>
      </c>
      <c r="B14" s="14" t="s">
        <v>41</v>
      </c>
      <c r="C14" s="14"/>
      <c r="D14" s="14"/>
      <c r="E14" s="14"/>
      <c r="F14" s="14"/>
      <c r="G14" s="15">
        <v>0</v>
      </c>
      <c r="H14" s="14">
        <v>50</v>
      </c>
      <c r="I14" s="14" t="s">
        <v>37</v>
      </c>
      <c r="J14" s="14"/>
      <c r="K14" s="14">
        <f t="shared" si="0"/>
        <v>0</v>
      </c>
      <c r="L14" s="14">
        <f t="shared" si="1"/>
        <v>0</v>
      </c>
      <c r="M14" s="14"/>
      <c r="N14" s="14"/>
      <c r="O14" s="14">
        <f t="shared" si="2"/>
        <v>0</v>
      </c>
      <c r="P14" s="16"/>
      <c r="Q14" s="16"/>
      <c r="R14" s="14"/>
      <c r="S14" s="14" t="e">
        <f t="shared" si="4"/>
        <v>#DIV/0!</v>
      </c>
      <c r="T14" s="14" t="e">
        <f t="shared" si="5"/>
        <v>#DIV/0!</v>
      </c>
      <c r="U14" s="14">
        <v>0</v>
      </c>
      <c r="V14" s="14">
        <v>0</v>
      </c>
      <c r="W14" s="14">
        <v>0</v>
      </c>
      <c r="X14" s="14">
        <v>0</v>
      </c>
      <c r="Y14" s="14">
        <v>0</v>
      </c>
      <c r="Z14" s="14">
        <v>0</v>
      </c>
      <c r="AA14" s="14">
        <v>0</v>
      </c>
      <c r="AB14" s="14">
        <v>0</v>
      </c>
      <c r="AC14" s="14">
        <v>0</v>
      </c>
      <c r="AD14" s="14">
        <v>0</v>
      </c>
      <c r="AE14" s="14" t="s">
        <v>42</v>
      </c>
      <c r="AF14" s="14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49</v>
      </c>
      <c r="B15" s="1" t="s">
        <v>41</v>
      </c>
      <c r="C15" s="1">
        <v>90</v>
      </c>
      <c r="D15" s="1">
        <v>12</v>
      </c>
      <c r="E15" s="1">
        <v>67</v>
      </c>
      <c r="F15" s="1">
        <v>30</v>
      </c>
      <c r="G15" s="7">
        <v>0.35</v>
      </c>
      <c r="H15" s="1">
        <v>50</v>
      </c>
      <c r="I15" s="1" t="s">
        <v>37</v>
      </c>
      <c r="J15" s="1">
        <v>68</v>
      </c>
      <c r="K15" s="1">
        <f t="shared" si="0"/>
        <v>-1</v>
      </c>
      <c r="L15" s="1">
        <f t="shared" si="1"/>
        <v>55</v>
      </c>
      <c r="M15" s="1">
        <v>12</v>
      </c>
      <c r="N15" s="1">
        <v>14</v>
      </c>
      <c r="O15" s="1">
        <f t="shared" si="2"/>
        <v>11</v>
      </c>
      <c r="P15" s="5">
        <f t="shared" ref="P15:P18" si="6">10*O15-N15-F15</f>
        <v>66</v>
      </c>
      <c r="Q15" s="5"/>
      <c r="R15" s="1"/>
      <c r="S15" s="1">
        <f t="shared" si="4"/>
        <v>10</v>
      </c>
      <c r="T15" s="1">
        <f t="shared" si="5"/>
        <v>4</v>
      </c>
      <c r="U15" s="1">
        <v>8.1999999999999993</v>
      </c>
      <c r="V15" s="1">
        <v>6.2</v>
      </c>
      <c r="W15" s="1">
        <v>10.0504</v>
      </c>
      <c r="X15" s="1">
        <v>12.250400000000001</v>
      </c>
      <c r="Y15" s="1">
        <v>6.8</v>
      </c>
      <c r="Z15" s="1">
        <v>3.4</v>
      </c>
      <c r="AA15" s="1">
        <v>16.600000000000001</v>
      </c>
      <c r="AB15" s="1">
        <v>19.399999999999999</v>
      </c>
      <c r="AC15" s="1">
        <v>11.4</v>
      </c>
      <c r="AD15" s="1">
        <v>8.4</v>
      </c>
      <c r="AE15" s="1"/>
      <c r="AF15" s="1">
        <f>G15*P15</f>
        <v>23.099999999999998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28" t="s">
        <v>50</v>
      </c>
      <c r="B16" s="28" t="s">
        <v>36</v>
      </c>
      <c r="C16" s="28">
        <v>270.26600000000002</v>
      </c>
      <c r="D16" s="28">
        <v>53.12</v>
      </c>
      <c r="E16" s="28">
        <v>136.05500000000001</v>
      </c>
      <c r="F16" s="28">
        <v>161.39699999999999</v>
      </c>
      <c r="G16" s="29">
        <v>1</v>
      </c>
      <c r="H16" s="28">
        <v>55</v>
      </c>
      <c r="I16" s="28" t="s">
        <v>37</v>
      </c>
      <c r="J16" s="28">
        <v>131.46</v>
      </c>
      <c r="K16" s="28">
        <f t="shared" si="0"/>
        <v>4.5949999999999989</v>
      </c>
      <c r="L16" s="28">
        <f t="shared" si="1"/>
        <v>136.05500000000001</v>
      </c>
      <c r="M16" s="28"/>
      <c r="N16" s="28">
        <v>23.838000000000019</v>
      </c>
      <c r="O16" s="28">
        <f t="shared" si="2"/>
        <v>27.211000000000002</v>
      </c>
      <c r="P16" s="30">
        <f>8*O16-N16-F16</f>
        <v>32.453000000000003</v>
      </c>
      <c r="Q16" s="30"/>
      <c r="R16" s="28"/>
      <c r="S16" s="28">
        <f t="shared" si="4"/>
        <v>8</v>
      </c>
      <c r="T16" s="28">
        <f t="shared" si="5"/>
        <v>6.8073573187313956</v>
      </c>
      <c r="U16" s="28">
        <v>35.673000000000002</v>
      </c>
      <c r="V16" s="28">
        <v>34.213000000000001</v>
      </c>
      <c r="W16" s="28">
        <v>39.498399999999997</v>
      </c>
      <c r="X16" s="28">
        <v>41.351199999999999</v>
      </c>
      <c r="Y16" s="28">
        <v>31.71319999999999</v>
      </c>
      <c r="Z16" s="28">
        <v>24.077200000000001</v>
      </c>
      <c r="AA16" s="28">
        <v>36.725999999999999</v>
      </c>
      <c r="AB16" s="28">
        <v>42.35</v>
      </c>
      <c r="AC16" s="28">
        <v>31.177800000000001</v>
      </c>
      <c r="AD16" s="28">
        <v>34.201000000000001</v>
      </c>
      <c r="AE16" s="28" t="s">
        <v>51</v>
      </c>
      <c r="AF16" s="28">
        <f>G16*P16</f>
        <v>32.453000000000003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28" t="s">
        <v>52</v>
      </c>
      <c r="B17" s="28" t="s">
        <v>36</v>
      </c>
      <c r="C17" s="28">
        <v>1027.7719999999999</v>
      </c>
      <c r="D17" s="28">
        <v>2706.5680000000002</v>
      </c>
      <c r="E17" s="28">
        <v>2863.43</v>
      </c>
      <c r="F17" s="28">
        <v>715.73</v>
      </c>
      <c r="G17" s="29">
        <v>1</v>
      </c>
      <c r="H17" s="28">
        <v>50</v>
      </c>
      <c r="I17" s="28" t="s">
        <v>37</v>
      </c>
      <c r="J17" s="28">
        <v>2879.6410000000001</v>
      </c>
      <c r="K17" s="28">
        <f t="shared" si="0"/>
        <v>-16.21100000000024</v>
      </c>
      <c r="L17" s="28">
        <f t="shared" si="1"/>
        <v>846.28899999999976</v>
      </c>
      <c r="M17" s="28">
        <v>2017.1410000000001</v>
      </c>
      <c r="N17" s="28">
        <v>305.53695999999968</v>
      </c>
      <c r="O17" s="28">
        <f t="shared" si="2"/>
        <v>169.25779999999995</v>
      </c>
      <c r="P17" s="30">
        <f>8*O17-N17-F17</f>
        <v>332.79543999999987</v>
      </c>
      <c r="Q17" s="30"/>
      <c r="R17" s="28"/>
      <c r="S17" s="28">
        <f t="shared" si="4"/>
        <v>8</v>
      </c>
      <c r="T17" s="28">
        <f t="shared" si="5"/>
        <v>6.0337955473839315</v>
      </c>
      <c r="U17" s="28">
        <v>197.65639999999999</v>
      </c>
      <c r="V17" s="28">
        <v>193.98480000000001</v>
      </c>
      <c r="W17" s="28">
        <v>185.29060000000001</v>
      </c>
      <c r="X17" s="28">
        <v>174.9736</v>
      </c>
      <c r="Y17" s="28">
        <v>162.0504</v>
      </c>
      <c r="Z17" s="28">
        <v>171.3716</v>
      </c>
      <c r="AA17" s="28">
        <v>183.12819999999999</v>
      </c>
      <c r="AB17" s="28">
        <v>183.63159999999999</v>
      </c>
      <c r="AC17" s="28">
        <v>201.125</v>
      </c>
      <c r="AD17" s="28">
        <v>183.9572</v>
      </c>
      <c r="AE17" s="28" t="s">
        <v>51</v>
      </c>
      <c r="AF17" s="28">
        <f>G17*P17</f>
        <v>332.79543999999987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53</v>
      </c>
      <c r="B18" s="1" t="s">
        <v>36</v>
      </c>
      <c r="C18" s="1">
        <v>201.55500000000001</v>
      </c>
      <c r="D18" s="1">
        <v>73.760000000000005</v>
      </c>
      <c r="E18" s="1">
        <v>103.441</v>
      </c>
      <c r="F18" s="1">
        <v>158.67400000000001</v>
      </c>
      <c r="G18" s="7">
        <v>1</v>
      </c>
      <c r="H18" s="1">
        <v>60</v>
      </c>
      <c r="I18" s="1" t="s">
        <v>37</v>
      </c>
      <c r="J18" s="1">
        <v>96.92</v>
      </c>
      <c r="K18" s="1">
        <f t="shared" si="0"/>
        <v>6.5210000000000008</v>
      </c>
      <c r="L18" s="1">
        <f t="shared" si="1"/>
        <v>103.441</v>
      </c>
      <c r="M18" s="1"/>
      <c r="N18" s="1"/>
      <c r="O18" s="1">
        <f t="shared" si="2"/>
        <v>20.688200000000002</v>
      </c>
      <c r="P18" s="5">
        <f t="shared" si="6"/>
        <v>48.207999999999998</v>
      </c>
      <c r="Q18" s="5"/>
      <c r="R18" s="1"/>
      <c r="S18" s="1">
        <f t="shared" si="4"/>
        <v>10</v>
      </c>
      <c r="T18" s="1">
        <f t="shared" si="5"/>
        <v>7.6697827747218215</v>
      </c>
      <c r="U18" s="1">
        <v>21.5806</v>
      </c>
      <c r="V18" s="1">
        <v>21.942</v>
      </c>
      <c r="W18" s="1">
        <v>28.7774</v>
      </c>
      <c r="X18" s="1">
        <v>28.98</v>
      </c>
      <c r="Y18" s="1">
        <v>21.794</v>
      </c>
      <c r="Z18" s="1">
        <v>25.301400000000001</v>
      </c>
      <c r="AA18" s="1">
        <v>29.128</v>
      </c>
      <c r="AB18" s="1">
        <v>24.738399999999999</v>
      </c>
      <c r="AC18" s="1">
        <v>18.842199999999998</v>
      </c>
      <c r="AD18" s="1">
        <v>21.614999999999998</v>
      </c>
      <c r="AE18" s="1"/>
      <c r="AF18" s="1">
        <f>G18*P18</f>
        <v>48.207999999999998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0" t="s">
        <v>54</v>
      </c>
      <c r="B19" s="10" t="s">
        <v>36</v>
      </c>
      <c r="C19" s="10"/>
      <c r="D19" s="10"/>
      <c r="E19" s="10">
        <v>0.878</v>
      </c>
      <c r="F19" s="10">
        <v>-0.878</v>
      </c>
      <c r="G19" s="11">
        <v>0</v>
      </c>
      <c r="H19" s="10" t="e">
        <v>#N/A</v>
      </c>
      <c r="I19" s="10" t="s">
        <v>55</v>
      </c>
      <c r="J19" s="10">
        <v>0.8</v>
      </c>
      <c r="K19" s="10">
        <f t="shared" si="0"/>
        <v>7.7999999999999958E-2</v>
      </c>
      <c r="L19" s="10">
        <f t="shared" si="1"/>
        <v>0.878</v>
      </c>
      <c r="M19" s="10"/>
      <c r="N19" s="10"/>
      <c r="O19" s="10">
        <f t="shared" si="2"/>
        <v>0.17560000000000001</v>
      </c>
      <c r="P19" s="12"/>
      <c r="Q19" s="12"/>
      <c r="R19" s="10"/>
      <c r="S19" s="10">
        <f t="shared" si="4"/>
        <v>-5</v>
      </c>
      <c r="T19" s="10">
        <f t="shared" si="5"/>
        <v>-5</v>
      </c>
      <c r="U19" s="10">
        <v>0.17319999999999999</v>
      </c>
      <c r="V19" s="10">
        <v>0.17319999999999999</v>
      </c>
      <c r="W19" s="10">
        <v>0</v>
      </c>
      <c r="X19" s="10">
        <v>0</v>
      </c>
      <c r="Y19" s="10">
        <v>0</v>
      </c>
      <c r="Z19" s="10">
        <v>0</v>
      </c>
      <c r="AA19" s="10">
        <v>0</v>
      </c>
      <c r="AB19" s="10">
        <v>0</v>
      </c>
      <c r="AC19" s="10">
        <v>0</v>
      </c>
      <c r="AD19" s="10">
        <v>0</v>
      </c>
      <c r="AE19" s="10"/>
      <c r="AF19" s="10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56</v>
      </c>
      <c r="B20" s="1" t="s">
        <v>36</v>
      </c>
      <c r="C20" s="1">
        <v>390.52800000000002</v>
      </c>
      <c r="D20" s="1">
        <v>539.71</v>
      </c>
      <c r="E20" s="1">
        <v>283.56799999999998</v>
      </c>
      <c r="F20" s="1">
        <v>572.02200000000005</v>
      </c>
      <c r="G20" s="7">
        <v>1</v>
      </c>
      <c r="H20" s="1">
        <v>60</v>
      </c>
      <c r="I20" s="1" t="s">
        <v>37</v>
      </c>
      <c r="J20" s="1">
        <v>285</v>
      </c>
      <c r="K20" s="1">
        <f t="shared" si="0"/>
        <v>-1.4320000000000164</v>
      </c>
      <c r="L20" s="1">
        <f t="shared" si="1"/>
        <v>283.56799999999998</v>
      </c>
      <c r="M20" s="1"/>
      <c r="N20" s="1">
        <v>191.41355999999971</v>
      </c>
      <c r="O20" s="1">
        <f t="shared" si="2"/>
        <v>56.7136</v>
      </c>
      <c r="P20" s="5"/>
      <c r="Q20" s="5"/>
      <c r="R20" s="1"/>
      <c r="S20" s="1">
        <f t="shared" si="4"/>
        <v>13.461243158607456</v>
      </c>
      <c r="T20" s="1">
        <f t="shared" si="5"/>
        <v>13.461243158607456</v>
      </c>
      <c r="U20" s="1">
        <v>90.140999999999991</v>
      </c>
      <c r="V20" s="1">
        <v>84.33959999999999</v>
      </c>
      <c r="W20" s="1">
        <v>69.875199999999992</v>
      </c>
      <c r="X20" s="1">
        <v>70.290599999999998</v>
      </c>
      <c r="Y20" s="1">
        <v>55.039400000000001</v>
      </c>
      <c r="Z20" s="1">
        <v>61.469200000000001</v>
      </c>
      <c r="AA20" s="1">
        <v>56.313800000000001</v>
      </c>
      <c r="AB20" s="1">
        <v>58.476399999999998</v>
      </c>
      <c r="AC20" s="1">
        <v>82.627600000000001</v>
      </c>
      <c r="AD20" s="1">
        <v>67.679000000000002</v>
      </c>
      <c r="AE20" s="1"/>
      <c r="AF20" s="1">
        <f>G20*P20</f>
        <v>0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4" t="s">
        <v>57</v>
      </c>
      <c r="B21" s="14" t="s">
        <v>36</v>
      </c>
      <c r="C21" s="14"/>
      <c r="D21" s="14"/>
      <c r="E21" s="14"/>
      <c r="F21" s="14"/>
      <c r="G21" s="15">
        <v>0</v>
      </c>
      <c r="H21" s="14">
        <v>60</v>
      </c>
      <c r="I21" s="14" t="s">
        <v>37</v>
      </c>
      <c r="J21" s="14"/>
      <c r="K21" s="14">
        <f t="shared" si="0"/>
        <v>0</v>
      </c>
      <c r="L21" s="14">
        <f t="shared" si="1"/>
        <v>0</v>
      </c>
      <c r="M21" s="14"/>
      <c r="N21" s="14"/>
      <c r="O21" s="14">
        <f t="shared" si="2"/>
        <v>0</v>
      </c>
      <c r="P21" s="16"/>
      <c r="Q21" s="16"/>
      <c r="R21" s="14"/>
      <c r="S21" s="14" t="e">
        <f t="shared" si="4"/>
        <v>#DIV/0!</v>
      </c>
      <c r="T21" s="14" t="e">
        <f t="shared" si="5"/>
        <v>#DIV/0!</v>
      </c>
      <c r="U21" s="14">
        <v>0</v>
      </c>
      <c r="V21" s="14">
        <v>0</v>
      </c>
      <c r="W21" s="14">
        <v>0</v>
      </c>
      <c r="X21" s="14">
        <v>0</v>
      </c>
      <c r="Y21" s="14">
        <v>0</v>
      </c>
      <c r="Z21" s="14">
        <v>0</v>
      </c>
      <c r="AA21" s="14">
        <v>0</v>
      </c>
      <c r="AB21" s="14">
        <v>0</v>
      </c>
      <c r="AC21" s="14">
        <v>0</v>
      </c>
      <c r="AD21" s="14">
        <v>0</v>
      </c>
      <c r="AE21" s="14" t="s">
        <v>42</v>
      </c>
      <c r="AF21" s="14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25" t="s">
        <v>58</v>
      </c>
      <c r="B22" s="25" t="s">
        <v>36</v>
      </c>
      <c r="C22" s="25">
        <v>414.26</v>
      </c>
      <c r="D22" s="25">
        <v>252.261</v>
      </c>
      <c r="E22" s="25">
        <v>310.83600000000001</v>
      </c>
      <c r="F22" s="25">
        <v>317.00700000000001</v>
      </c>
      <c r="G22" s="26">
        <v>1</v>
      </c>
      <c r="H22" s="25">
        <v>60</v>
      </c>
      <c r="I22" s="25" t="s">
        <v>37</v>
      </c>
      <c r="J22" s="25">
        <v>291.85000000000002</v>
      </c>
      <c r="K22" s="25">
        <f t="shared" si="0"/>
        <v>18.98599999999999</v>
      </c>
      <c r="L22" s="25">
        <f t="shared" si="1"/>
        <v>300.286</v>
      </c>
      <c r="M22" s="25">
        <v>10.55</v>
      </c>
      <c r="N22" s="25"/>
      <c r="O22" s="25">
        <f t="shared" si="2"/>
        <v>60.057200000000002</v>
      </c>
      <c r="P22" s="27">
        <f>11*O22-N22-F22</f>
        <v>343.62219999999996</v>
      </c>
      <c r="Q22" s="27"/>
      <c r="R22" s="25"/>
      <c r="S22" s="25">
        <f t="shared" si="4"/>
        <v>11</v>
      </c>
      <c r="T22" s="25">
        <f t="shared" si="5"/>
        <v>5.2784179082607912</v>
      </c>
      <c r="U22" s="25">
        <v>51.211399999999998</v>
      </c>
      <c r="V22" s="25">
        <v>52.312800000000003</v>
      </c>
      <c r="W22" s="25">
        <v>62.009</v>
      </c>
      <c r="X22" s="25">
        <v>62.356399999999987</v>
      </c>
      <c r="Y22" s="25">
        <v>47.527399999999993</v>
      </c>
      <c r="Z22" s="25">
        <v>57.122999999999998</v>
      </c>
      <c r="AA22" s="25">
        <v>71.079999999999984</v>
      </c>
      <c r="AB22" s="25">
        <v>61.906599999999997</v>
      </c>
      <c r="AC22" s="25">
        <v>63.021400000000007</v>
      </c>
      <c r="AD22" s="25">
        <v>65.772400000000005</v>
      </c>
      <c r="AE22" s="25" t="s">
        <v>59</v>
      </c>
      <c r="AF22" s="25">
        <f>G22*P22</f>
        <v>343.62219999999996</v>
      </c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25" t="s">
        <v>60</v>
      </c>
      <c r="B23" s="25" t="s">
        <v>36</v>
      </c>
      <c r="C23" s="25">
        <v>190.49199999999999</v>
      </c>
      <c r="D23" s="25">
        <v>199.57</v>
      </c>
      <c r="E23" s="25">
        <v>113.086</v>
      </c>
      <c r="F23" s="25">
        <v>265.58600000000001</v>
      </c>
      <c r="G23" s="26">
        <v>1</v>
      </c>
      <c r="H23" s="25">
        <v>60</v>
      </c>
      <c r="I23" s="25" t="s">
        <v>37</v>
      </c>
      <c r="J23" s="25">
        <v>106.83</v>
      </c>
      <c r="K23" s="25">
        <f t="shared" si="0"/>
        <v>6.2560000000000002</v>
      </c>
      <c r="L23" s="25">
        <f t="shared" si="1"/>
        <v>113.086</v>
      </c>
      <c r="M23" s="25"/>
      <c r="N23" s="25"/>
      <c r="O23" s="25">
        <f t="shared" si="2"/>
        <v>22.6172</v>
      </c>
      <c r="P23" s="27"/>
      <c r="Q23" s="27"/>
      <c r="R23" s="25"/>
      <c r="S23" s="25">
        <f t="shared" si="4"/>
        <v>11.742656031692695</v>
      </c>
      <c r="T23" s="25">
        <f t="shared" si="5"/>
        <v>11.742656031692695</v>
      </c>
      <c r="U23" s="25">
        <v>21.19959999999999</v>
      </c>
      <c r="V23" s="25">
        <v>18.571999999999999</v>
      </c>
      <c r="W23" s="25">
        <v>13.6744</v>
      </c>
      <c r="X23" s="25">
        <v>13.668799999999999</v>
      </c>
      <c r="Y23" s="25">
        <v>11.926</v>
      </c>
      <c r="Z23" s="25">
        <v>14.618</v>
      </c>
      <c r="AA23" s="25">
        <v>34.556800000000003</v>
      </c>
      <c r="AB23" s="25">
        <v>34.854799999999997</v>
      </c>
      <c r="AC23" s="25">
        <v>27.872199999999999</v>
      </c>
      <c r="AD23" s="25">
        <v>22.607399999999998</v>
      </c>
      <c r="AE23" s="25" t="s">
        <v>61</v>
      </c>
      <c r="AF23" s="25">
        <f>G23*P23</f>
        <v>0</v>
      </c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25" t="s">
        <v>62</v>
      </c>
      <c r="B24" s="25" t="s">
        <v>36</v>
      </c>
      <c r="C24" s="25">
        <v>99.075000000000003</v>
      </c>
      <c r="D24" s="25">
        <v>306.46600000000001</v>
      </c>
      <c r="E24" s="25">
        <v>191.136</v>
      </c>
      <c r="F24" s="25">
        <v>207.40100000000001</v>
      </c>
      <c r="G24" s="26">
        <v>1</v>
      </c>
      <c r="H24" s="25">
        <v>60</v>
      </c>
      <c r="I24" s="25" t="s">
        <v>37</v>
      </c>
      <c r="J24" s="25">
        <v>188.226</v>
      </c>
      <c r="K24" s="25">
        <f t="shared" si="0"/>
        <v>2.9099999999999966</v>
      </c>
      <c r="L24" s="25">
        <f t="shared" si="1"/>
        <v>90.56</v>
      </c>
      <c r="M24" s="25">
        <v>100.57599999999999</v>
      </c>
      <c r="N24" s="25"/>
      <c r="O24" s="25">
        <f t="shared" si="2"/>
        <v>18.112000000000002</v>
      </c>
      <c r="P24" s="27"/>
      <c r="Q24" s="27"/>
      <c r="R24" s="25"/>
      <c r="S24" s="25">
        <f t="shared" si="4"/>
        <v>11.451026943462898</v>
      </c>
      <c r="T24" s="25">
        <f t="shared" si="5"/>
        <v>11.451026943462898</v>
      </c>
      <c r="U24" s="25">
        <v>8.2843999999999998</v>
      </c>
      <c r="V24" s="25">
        <v>10.2158</v>
      </c>
      <c r="W24" s="25">
        <v>14.058999999999999</v>
      </c>
      <c r="X24" s="25">
        <v>15.126200000000001</v>
      </c>
      <c r="Y24" s="25">
        <v>8.3596000000000004</v>
      </c>
      <c r="Z24" s="25">
        <v>8.8826000000000001</v>
      </c>
      <c r="AA24" s="25">
        <v>20.214400000000001</v>
      </c>
      <c r="AB24" s="25">
        <v>20.731999999999999</v>
      </c>
      <c r="AC24" s="25">
        <v>26.4634</v>
      </c>
      <c r="AD24" s="25">
        <v>28.069800000000001</v>
      </c>
      <c r="AE24" s="25" t="s">
        <v>61</v>
      </c>
      <c r="AF24" s="25">
        <f>G24*P24</f>
        <v>0</v>
      </c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28" t="s">
        <v>63</v>
      </c>
      <c r="B25" s="28" t="s">
        <v>36</v>
      </c>
      <c r="C25" s="28">
        <v>227.03399999999999</v>
      </c>
      <c r="D25" s="28"/>
      <c r="E25" s="28">
        <v>123.179</v>
      </c>
      <c r="F25" s="28">
        <v>83.709000000000003</v>
      </c>
      <c r="G25" s="29">
        <v>1</v>
      </c>
      <c r="H25" s="28">
        <v>60</v>
      </c>
      <c r="I25" s="28" t="s">
        <v>37</v>
      </c>
      <c r="J25" s="28">
        <v>116.79</v>
      </c>
      <c r="K25" s="28">
        <f t="shared" si="0"/>
        <v>6.3889999999999958</v>
      </c>
      <c r="L25" s="28">
        <f t="shared" si="1"/>
        <v>123.179</v>
      </c>
      <c r="M25" s="28"/>
      <c r="N25" s="28">
        <v>29.928199999999979</v>
      </c>
      <c r="O25" s="28">
        <f t="shared" si="2"/>
        <v>24.6358</v>
      </c>
      <c r="P25" s="30">
        <f>8*O25-N25-F25</f>
        <v>83.449200000000019</v>
      </c>
      <c r="Q25" s="30"/>
      <c r="R25" s="28"/>
      <c r="S25" s="28">
        <f t="shared" si="4"/>
        <v>8</v>
      </c>
      <c r="T25" s="28">
        <f t="shared" si="5"/>
        <v>4.6126856038772832</v>
      </c>
      <c r="U25" s="28">
        <v>25.784400000000002</v>
      </c>
      <c r="V25" s="28">
        <v>19.324200000000001</v>
      </c>
      <c r="W25" s="28">
        <v>11.0724</v>
      </c>
      <c r="X25" s="28">
        <v>24.444800000000001</v>
      </c>
      <c r="Y25" s="28">
        <v>32.001800000000003</v>
      </c>
      <c r="Z25" s="28">
        <v>18.981400000000001</v>
      </c>
      <c r="AA25" s="28">
        <v>14.26100000000001</v>
      </c>
      <c r="AB25" s="28">
        <v>19.699200000000001</v>
      </c>
      <c r="AC25" s="28">
        <v>17.311</v>
      </c>
      <c r="AD25" s="28">
        <v>11.8728</v>
      </c>
      <c r="AE25" s="28" t="s">
        <v>51</v>
      </c>
      <c r="AF25" s="28">
        <f>G25*P25</f>
        <v>83.449200000000019</v>
      </c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0" t="s">
        <v>64</v>
      </c>
      <c r="B26" s="10" t="s">
        <v>36</v>
      </c>
      <c r="C26" s="10"/>
      <c r="D26" s="10">
        <v>33.386000000000003</v>
      </c>
      <c r="E26" s="10">
        <v>33.386000000000003</v>
      </c>
      <c r="F26" s="10"/>
      <c r="G26" s="11">
        <v>0</v>
      </c>
      <c r="H26" s="10" t="e">
        <v>#N/A</v>
      </c>
      <c r="I26" s="10" t="s">
        <v>55</v>
      </c>
      <c r="J26" s="10">
        <v>33.386000000000003</v>
      </c>
      <c r="K26" s="10">
        <f t="shared" si="0"/>
        <v>0</v>
      </c>
      <c r="L26" s="10">
        <f t="shared" si="1"/>
        <v>0</v>
      </c>
      <c r="M26" s="10">
        <v>33.386000000000003</v>
      </c>
      <c r="N26" s="10"/>
      <c r="O26" s="10">
        <f t="shared" si="2"/>
        <v>0</v>
      </c>
      <c r="P26" s="12"/>
      <c r="Q26" s="12"/>
      <c r="R26" s="10"/>
      <c r="S26" s="10" t="e">
        <f t="shared" si="4"/>
        <v>#DIV/0!</v>
      </c>
      <c r="T26" s="10" t="e">
        <f t="shared" si="5"/>
        <v>#DIV/0!</v>
      </c>
      <c r="U26" s="10">
        <v>0</v>
      </c>
      <c r="V26" s="10">
        <v>0</v>
      </c>
      <c r="W26" s="10">
        <v>0</v>
      </c>
      <c r="X26" s="10">
        <v>0</v>
      </c>
      <c r="Y26" s="10">
        <v>0</v>
      </c>
      <c r="Z26" s="10">
        <v>0</v>
      </c>
      <c r="AA26" s="10">
        <v>0</v>
      </c>
      <c r="AB26" s="10">
        <v>0</v>
      </c>
      <c r="AC26" s="10">
        <v>0</v>
      </c>
      <c r="AD26" s="10">
        <v>0</v>
      </c>
      <c r="AE26" s="10"/>
      <c r="AF26" s="10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65</v>
      </c>
      <c r="B27" s="1" t="s">
        <v>36</v>
      </c>
      <c r="C27" s="1">
        <v>73.819999999999993</v>
      </c>
      <c r="D27" s="1">
        <v>95.576999999999998</v>
      </c>
      <c r="E27" s="1">
        <v>103.952</v>
      </c>
      <c r="F27" s="1">
        <v>55.381999999999998</v>
      </c>
      <c r="G27" s="7">
        <v>1</v>
      </c>
      <c r="H27" s="1">
        <v>30</v>
      </c>
      <c r="I27" s="1" t="s">
        <v>37</v>
      </c>
      <c r="J27" s="1">
        <v>101.64400000000001</v>
      </c>
      <c r="K27" s="1">
        <f t="shared" si="0"/>
        <v>2.3079999999999927</v>
      </c>
      <c r="L27" s="1">
        <f t="shared" si="1"/>
        <v>64.108000000000004</v>
      </c>
      <c r="M27" s="1">
        <v>39.844000000000001</v>
      </c>
      <c r="N27" s="1">
        <v>36.135999999999967</v>
      </c>
      <c r="O27" s="1">
        <f t="shared" si="2"/>
        <v>12.8216</v>
      </c>
      <c r="P27" s="5">
        <f t="shared" ref="P27:P29" si="7">10*O27-N27-F27</f>
        <v>36.698000000000043</v>
      </c>
      <c r="Q27" s="5"/>
      <c r="R27" s="1"/>
      <c r="S27" s="1">
        <f t="shared" si="4"/>
        <v>10</v>
      </c>
      <c r="T27" s="1">
        <f t="shared" si="5"/>
        <v>7.1377987146689934</v>
      </c>
      <c r="U27" s="1">
        <v>13.0162</v>
      </c>
      <c r="V27" s="1">
        <v>11.597799999999999</v>
      </c>
      <c r="W27" s="1">
        <v>7.944799999999999</v>
      </c>
      <c r="X27" s="1">
        <v>7.8638000000000003</v>
      </c>
      <c r="Y27" s="1">
        <v>14.127800000000001</v>
      </c>
      <c r="Z27" s="1">
        <v>14.4412</v>
      </c>
      <c r="AA27" s="1">
        <v>10.9162</v>
      </c>
      <c r="AB27" s="1">
        <v>11.3682</v>
      </c>
      <c r="AC27" s="1">
        <v>14.144399999999999</v>
      </c>
      <c r="AD27" s="1">
        <v>12.3612</v>
      </c>
      <c r="AE27" s="1"/>
      <c r="AF27" s="1">
        <f>G27*P27</f>
        <v>36.698000000000043</v>
      </c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66</v>
      </c>
      <c r="B28" s="1" t="s">
        <v>36</v>
      </c>
      <c r="C28" s="1">
        <v>238.291</v>
      </c>
      <c r="D28" s="1">
        <v>178.33</v>
      </c>
      <c r="E28" s="1">
        <v>231.09800000000001</v>
      </c>
      <c r="F28" s="1">
        <v>131.268</v>
      </c>
      <c r="G28" s="7">
        <v>1</v>
      </c>
      <c r="H28" s="1">
        <v>30</v>
      </c>
      <c r="I28" s="1" t="s">
        <v>37</v>
      </c>
      <c r="J28" s="1">
        <v>231.5</v>
      </c>
      <c r="K28" s="1">
        <f t="shared" si="0"/>
        <v>-0.40199999999998681</v>
      </c>
      <c r="L28" s="1">
        <f t="shared" si="1"/>
        <v>225.05800000000002</v>
      </c>
      <c r="M28" s="1">
        <v>6.04</v>
      </c>
      <c r="N28" s="1">
        <v>80.697399999999789</v>
      </c>
      <c r="O28" s="1">
        <f t="shared" si="2"/>
        <v>45.011600000000001</v>
      </c>
      <c r="P28" s="5">
        <f t="shared" si="7"/>
        <v>238.1506000000002</v>
      </c>
      <c r="Q28" s="5"/>
      <c r="R28" s="1"/>
      <c r="S28" s="1">
        <f t="shared" si="4"/>
        <v>10</v>
      </c>
      <c r="T28" s="1">
        <f t="shared" si="5"/>
        <v>4.70912831359027</v>
      </c>
      <c r="U28" s="1">
        <v>38.329799999999999</v>
      </c>
      <c r="V28" s="1">
        <v>35.508600000000001</v>
      </c>
      <c r="W28" s="1">
        <v>36.6614</v>
      </c>
      <c r="X28" s="1">
        <v>36.557600000000001</v>
      </c>
      <c r="Y28" s="1">
        <v>35.731999999999992</v>
      </c>
      <c r="Z28" s="1">
        <v>27.010999999999999</v>
      </c>
      <c r="AA28" s="1">
        <v>32.081399999999988</v>
      </c>
      <c r="AB28" s="1">
        <v>36.930799999999998</v>
      </c>
      <c r="AC28" s="1">
        <v>37.132800000000003</v>
      </c>
      <c r="AD28" s="1">
        <v>31.882999999999999</v>
      </c>
      <c r="AE28" s="1"/>
      <c r="AF28" s="1">
        <f>G28*P28</f>
        <v>238.1506000000002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67</v>
      </c>
      <c r="B29" s="1" t="s">
        <v>36</v>
      </c>
      <c r="C29" s="1">
        <v>44.384999999999998</v>
      </c>
      <c r="D29" s="1">
        <v>90.275000000000006</v>
      </c>
      <c r="E29" s="1">
        <v>122.158</v>
      </c>
      <c r="F29" s="1">
        <v>7.0529999999999999</v>
      </c>
      <c r="G29" s="7">
        <v>1</v>
      </c>
      <c r="H29" s="1">
        <v>30</v>
      </c>
      <c r="I29" s="1" t="s">
        <v>37</v>
      </c>
      <c r="J29" s="1">
        <v>156.441</v>
      </c>
      <c r="K29" s="1">
        <f t="shared" si="0"/>
        <v>-34.283000000000001</v>
      </c>
      <c r="L29" s="1">
        <f t="shared" si="1"/>
        <v>46.978999999999999</v>
      </c>
      <c r="M29" s="1">
        <v>75.179000000000002</v>
      </c>
      <c r="N29" s="1"/>
      <c r="O29" s="1">
        <f t="shared" si="2"/>
        <v>9.3957999999999995</v>
      </c>
      <c r="P29" s="5">
        <f>8*O29-N29-F29</f>
        <v>68.113399999999999</v>
      </c>
      <c r="Q29" s="5"/>
      <c r="R29" s="1"/>
      <c r="S29" s="1">
        <f t="shared" si="4"/>
        <v>8</v>
      </c>
      <c r="T29" s="1">
        <f t="shared" si="5"/>
        <v>0.75065454777666618</v>
      </c>
      <c r="U29" s="1">
        <v>4.4927999999999999</v>
      </c>
      <c r="V29" s="1">
        <v>5.9495999999999976</v>
      </c>
      <c r="W29" s="1">
        <v>12.202999999999999</v>
      </c>
      <c r="X29" s="1">
        <v>11.737399999999999</v>
      </c>
      <c r="Y29" s="1">
        <v>10.693199999999999</v>
      </c>
      <c r="Z29" s="1">
        <v>11.4838</v>
      </c>
      <c r="AA29" s="1">
        <v>15.579800000000001</v>
      </c>
      <c r="AB29" s="1">
        <v>18.0166</v>
      </c>
      <c r="AC29" s="1">
        <v>29.545400000000001</v>
      </c>
      <c r="AD29" s="1">
        <v>23.1264</v>
      </c>
      <c r="AE29" s="1"/>
      <c r="AF29" s="1">
        <f>G29*P29</f>
        <v>68.113399999999999</v>
      </c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4" t="s">
        <v>68</v>
      </c>
      <c r="B30" s="14" t="s">
        <v>36</v>
      </c>
      <c r="C30" s="14"/>
      <c r="D30" s="14"/>
      <c r="E30" s="14"/>
      <c r="F30" s="14"/>
      <c r="G30" s="15">
        <v>0</v>
      </c>
      <c r="H30" s="14">
        <v>45</v>
      </c>
      <c r="I30" s="14" t="s">
        <v>37</v>
      </c>
      <c r="J30" s="14"/>
      <c r="K30" s="14">
        <f t="shared" si="0"/>
        <v>0</v>
      </c>
      <c r="L30" s="14">
        <f t="shared" si="1"/>
        <v>0</v>
      </c>
      <c r="M30" s="14"/>
      <c r="N30" s="14"/>
      <c r="O30" s="14">
        <f t="shared" si="2"/>
        <v>0</v>
      </c>
      <c r="P30" s="16"/>
      <c r="Q30" s="16"/>
      <c r="R30" s="14"/>
      <c r="S30" s="14" t="e">
        <f t="shared" si="4"/>
        <v>#DIV/0!</v>
      </c>
      <c r="T30" s="14" t="e">
        <f t="shared" si="5"/>
        <v>#DIV/0!</v>
      </c>
      <c r="U30" s="14">
        <v>0</v>
      </c>
      <c r="V30" s="14">
        <v>0</v>
      </c>
      <c r="W30" s="14">
        <v>0</v>
      </c>
      <c r="X30" s="14">
        <v>0</v>
      </c>
      <c r="Y30" s="14">
        <v>0</v>
      </c>
      <c r="Z30" s="14">
        <v>0</v>
      </c>
      <c r="AA30" s="14">
        <v>0</v>
      </c>
      <c r="AB30" s="14">
        <v>0</v>
      </c>
      <c r="AC30" s="14">
        <v>0</v>
      </c>
      <c r="AD30" s="14">
        <v>0</v>
      </c>
      <c r="AE30" s="14" t="s">
        <v>42</v>
      </c>
      <c r="AF30" s="14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69</v>
      </c>
      <c r="B31" s="1" t="s">
        <v>36</v>
      </c>
      <c r="C31" s="1">
        <v>175.06</v>
      </c>
      <c r="D31" s="1">
        <v>70.744</v>
      </c>
      <c r="E31" s="1">
        <v>127.1</v>
      </c>
      <c r="F31" s="1">
        <v>95.004000000000005</v>
      </c>
      <c r="G31" s="7">
        <v>1</v>
      </c>
      <c r="H31" s="1">
        <v>40</v>
      </c>
      <c r="I31" s="1" t="s">
        <v>37</v>
      </c>
      <c r="J31" s="1">
        <v>125.6</v>
      </c>
      <c r="K31" s="1">
        <f t="shared" si="0"/>
        <v>1.5</v>
      </c>
      <c r="L31" s="1">
        <f t="shared" si="1"/>
        <v>73.699999999999989</v>
      </c>
      <c r="M31" s="1">
        <v>53.4</v>
      </c>
      <c r="N31" s="1"/>
      <c r="O31" s="1">
        <f t="shared" si="2"/>
        <v>14.739999999999998</v>
      </c>
      <c r="P31" s="5">
        <f t="shared" ref="P31:P37" si="8">10*O31-N31-F31</f>
        <v>52.395999999999972</v>
      </c>
      <c r="Q31" s="5"/>
      <c r="R31" s="1"/>
      <c r="S31" s="1">
        <f t="shared" si="4"/>
        <v>10</v>
      </c>
      <c r="T31" s="1">
        <f t="shared" si="5"/>
        <v>6.4453188602442344</v>
      </c>
      <c r="U31" s="1">
        <v>16.864799999999999</v>
      </c>
      <c r="V31" s="1">
        <v>17.6496</v>
      </c>
      <c r="W31" s="1">
        <v>22.284199999999998</v>
      </c>
      <c r="X31" s="1">
        <v>20.354600000000001</v>
      </c>
      <c r="Y31" s="1">
        <v>7.5712000000000002</v>
      </c>
      <c r="Z31" s="1">
        <v>13.425599999999999</v>
      </c>
      <c r="AA31" s="1">
        <v>35.885599999999997</v>
      </c>
      <c r="AB31" s="1">
        <v>31.8596</v>
      </c>
      <c r="AC31" s="1">
        <v>16.929200000000002</v>
      </c>
      <c r="AD31" s="1">
        <v>15.1008</v>
      </c>
      <c r="AE31" s="1"/>
      <c r="AF31" s="1">
        <f>G31*P31</f>
        <v>52.395999999999972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70</v>
      </c>
      <c r="B32" s="1" t="s">
        <v>36</v>
      </c>
      <c r="C32" s="1">
        <v>60.356000000000002</v>
      </c>
      <c r="D32" s="1">
        <v>49.723999999999997</v>
      </c>
      <c r="E32" s="1">
        <v>55.741999999999997</v>
      </c>
      <c r="F32" s="1">
        <v>26.588999999999999</v>
      </c>
      <c r="G32" s="7">
        <v>1</v>
      </c>
      <c r="H32" s="1">
        <v>30</v>
      </c>
      <c r="I32" s="1" t="s">
        <v>37</v>
      </c>
      <c r="J32" s="1">
        <v>58.905000000000001</v>
      </c>
      <c r="K32" s="1">
        <f t="shared" si="0"/>
        <v>-3.1630000000000038</v>
      </c>
      <c r="L32" s="1">
        <f t="shared" si="1"/>
        <v>38.836999999999996</v>
      </c>
      <c r="M32" s="1">
        <v>16.905000000000001</v>
      </c>
      <c r="N32" s="1">
        <v>21.74400000000001</v>
      </c>
      <c r="O32" s="1">
        <f t="shared" si="2"/>
        <v>7.7673999999999994</v>
      </c>
      <c r="P32" s="5">
        <f t="shared" si="8"/>
        <v>29.34099999999998</v>
      </c>
      <c r="Q32" s="5"/>
      <c r="R32" s="1"/>
      <c r="S32" s="1">
        <f t="shared" si="4"/>
        <v>10</v>
      </c>
      <c r="T32" s="1">
        <f t="shared" si="5"/>
        <v>6.2225455107243111</v>
      </c>
      <c r="U32" s="1">
        <v>7.5290000000000008</v>
      </c>
      <c r="V32" s="1">
        <v>6.2405999999999997</v>
      </c>
      <c r="W32" s="1">
        <v>7.3506</v>
      </c>
      <c r="X32" s="1">
        <v>6.7589999999999986</v>
      </c>
      <c r="Y32" s="1">
        <v>7.9983999999999993</v>
      </c>
      <c r="Z32" s="1">
        <v>8.7416</v>
      </c>
      <c r="AA32" s="1">
        <v>7.0419999999999998</v>
      </c>
      <c r="AB32" s="1">
        <v>6.5343999999999998</v>
      </c>
      <c r="AC32" s="1">
        <v>12.4122</v>
      </c>
      <c r="AD32" s="1">
        <v>11.2986</v>
      </c>
      <c r="AE32" s="1"/>
      <c r="AF32" s="1">
        <f>G32*P32</f>
        <v>29.34099999999998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71</v>
      </c>
      <c r="B33" s="1" t="s">
        <v>36</v>
      </c>
      <c r="C33" s="1">
        <v>138.42099999999999</v>
      </c>
      <c r="D33" s="1">
        <v>94.313000000000002</v>
      </c>
      <c r="E33" s="1">
        <v>104.065</v>
      </c>
      <c r="F33" s="1">
        <v>116.77500000000001</v>
      </c>
      <c r="G33" s="7">
        <v>1</v>
      </c>
      <c r="H33" s="1">
        <v>50</v>
      </c>
      <c r="I33" s="1" t="s">
        <v>37</v>
      </c>
      <c r="J33" s="1">
        <v>96.5</v>
      </c>
      <c r="K33" s="1">
        <f t="shared" si="0"/>
        <v>7.5649999999999977</v>
      </c>
      <c r="L33" s="1">
        <f t="shared" si="1"/>
        <v>104.065</v>
      </c>
      <c r="M33" s="1"/>
      <c r="N33" s="1"/>
      <c r="O33" s="1">
        <f t="shared" si="2"/>
        <v>20.812999999999999</v>
      </c>
      <c r="P33" s="5">
        <f t="shared" si="8"/>
        <v>91.35499999999999</v>
      </c>
      <c r="Q33" s="5"/>
      <c r="R33" s="1"/>
      <c r="S33" s="1">
        <f t="shared" si="4"/>
        <v>10</v>
      </c>
      <c r="T33" s="1">
        <f t="shared" si="5"/>
        <v>5.6106760197953207</v>
      </c>
      <c r="U33" s="1">
        <v>18.360800000000001</v>
      </c>
      <c r="V33" s="1">
        <v>17.7944</v>
      </c>
      <c r="W33" s="1">
        <v>23.770199999999999</v>
      </c>
      <c r="X33" s="1">
        <v>21.533200000000001</v>
      </c>
      <c r="Y33" s="1">
        <v>15.9148</v>
      </c>
      <c r="Z33" s="1">
        <v>18.2242</v>
      </c>
      <c r="AA33" s="1">
        <v>18.2256</v>
      </c>
      <c r="AB33" s="1">
        <v>17.7272</v>
      </c>
      <c r="AC33" s="1">
        <v>13.839</v>
      </c>
      <c r="AD33" s="1">
        <v>13.869400000000001</v>
      </c>
      <c r="AE33" s="1"/>
      <c r="AF33" s="1">
        <f>G33*P33</f>
        <v>91.35499999999999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72</v>
      </c>
      <c r="B34" s="1" t="s">
        <v>36</v>
      </c>
      <c r="C34" s="1">
        <v>56.784999999999997</v>
      </c>
      <c r="D34" s="1">
        <v>132.19499999999999</v>
      </c>
      <c r="E34" s="1">
        <v>52.792999999999999</v>
      </c>
      <c r="F34" s="1">
        <v>97.406999999999996</v>
      </c>
      <c r="G34" s="7">
        <v>1</v>
      </c>
      <c r="H34" s="1">
        <v>50</v>
      </c>
      <c r="I34" s="1" t="s">
        <v>37</v>
      </c>
      <c r="J34" s="1">
        <v>58.5</v>
      </c>
      <c r="K34" s="1">
        <f t="shared" si="0"/>
        <v>-5.7070000000000007</v>
      </c>
      <c r="L34" s="1">
        <f t="shared" si="1"/>
        <v>41.738</v>
      </c>
      <c r="M34" s="1">
        <v>11.055</v>
      </c>
      <c r="N34" s="1"/>
      <c r="O34" s="1">
        <f t="shared" si="2"/>
        <v>8.3475999999999999</v>
      </c>
      <c r="P34" s="5"/>
      <c r="Q34" s="5"/>
      <c r="R34" s="1"/>
      <c r="S34" s="1">
        <f t="shared" si="4"/>
        <v>11.668862906703723</v>
      </c>
      <c r="T34" s="1">
        <f t="shared" si="5"/>
        <v>11.668862906703723</v>
      </c>
      <c r="U34" s="1">
        <v>14.7492</v>
      </c>
      <c r="V34" s="1">
        <v>15.816000000000001</v>
      </c>
      <c r="W34" s="1">
        <v>12.845800000000001</v>
      </c>
      <c r="X34" s="1">
        <v>11.3712</v>
      </c>
      <c r="Y34" s="1">
        <v>13.037599999999999</v>
      </c>
      <c r="Z34" s="1">
        <v>15.0916</v>
      </c>
      <c r="AA34" s="1">
        <v>16.960599999999999</v>
      </c>
      <c r="AB34" s="1">
        <v>16.373000000000001</v>
      </c>
      <c r="AC34" s="1">
        <v>11.8802</v>
      </c>
      <c r="AD34" s="1">
        <v>8.0472000000000001</v>
      </c>
      <c r="AE34" s="1"/>
      <c r="AF34" s="1">
        <f>G34*P34</f>
        <v>0</v>
      </c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73</v>
      </c>
      <c r="B35" s="1" t="s">
        <v>41</v>
      </c>
      <c r="C35" s="1">
        <v>298</v>
      </c>
      <c r="D35" s="1">
        <v>768</v>
      </c>
      <c r="E35" s="1">
        <v>727</v>
      </c>
      <c r="F35" s="1">
        <v>282</v>
      </c>
      <c r="G35" s="7">
        <v>0.4</v>
      </c>
      <c r="H35" s="1">
        <v>45</v>
      </c>
      <c r="I35" s="1" t="s">
        <v>37</v>
      </c>
      <c r="J35" s="1">
        <v>753</v>
      </c>
      <c r="K35" s="1">
        <f t="shared" si="0"/>
        <v>-26</v>
      </c>
      <c r="L35" s="1">
        <f t="shared" si="1"/>
        <v>247</v>
      </c>
      <c r="M35" s="1">
        <v>480</v>
      </c>
      <c r="N35" s="1">
        <v>173</v>
      </c>
      <c r="O35" s="1">
        <f t="shared" si="2"/>
        <v>49.4</v>
      </c>
      <c r="P35" s="5">
        <f t="shared" si="8"/>
        <v>39</v>
      </c>
      <c r="Q35" s="5"/>
      <c r="R35" s="1"/>
      <c r="S35" s="1">
        <f t="shared" si="4"/>
        <v>10</v>
      </c>
      <c r="T35" s="1">
        <f t="shared" si="5"/>
        <v>9.2105263157894743</v>
      </c>
      <c r="U35" s="1">
        <v>61.8</v>
      </c>
      <c r="V35" s="1">
        <v>53.2</v>
      </c>
      <c r="W35" s="1">
        <v>41</v>
      </c>
      <c r="X35" s="1">
        <v>51</v>
      </c>
      <c r="Y35" s="1">
        <v>61.4</v>
      </c>
      <c r="Z35" s="1">
        <v>58.2</v>
      </c>
      <c r="AA35" s="1">
        <v>87</v>
      </c>
      <c r="AB35" s="1">
        <v>87.6</v>
      </c>
      <c r="AC35" s="1">
        <v>73</v>
      </c>
      <c r="AD35" s="1">
        <v>64.599999999999994</v>
      </c>
      <c r="AE35" s="1"/>
      <c r="AF35" s="1">
        <f>G35*P35</f>
        <v>15.600000000000001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74</v>
      </c>
      <c r="B36" s="1" t="s">
        <v>41</v>
      </c>
      <c r="C36" s="1">
        <v>162</v>
      </c>
      <c r="D36" s="1">
        <v>10</v>
      </c>
      <c r="E36" s="1">
        <v>123</v>
      </c>
      <c r="F36" s="1">
        <v>45</v>
      </c>
      <c r="G36" s="7">
        <v>0.45</v>
      </c>
      <c r="H36" s="1">
        <v>50</v>
      </c>
      <c r="I36" s="1" t="s">
        <v>37</v>
      </c>
      <c r="J36" s="1">
        <v>129</v>
      </c>
      <c r="K36" s="1">
        <f t="shared" si="0"/>
        <v>-6</v>
      </c>
      <c r="L36" s="1">
        <f t="shared" si="1"/>
        <v>123</v>
      </c>
      <c r="M36" s="1"/>
      <c r="N36" s="1">
        <v>33</v>
      </c>
      <c r="O36" s="1">
        <f t="shared" si="2"/>
        <v>24.6</v>
      </c>
      <c r="P36" s="5">
        <f>9*O36-N36-F36</f>
        <v>143.4</v>
      </c>
      <c r="Q36" s="5"/>
      <c r="R36" s="1"/>
      <c r="S36" s="1">
        <f t="shared" si="4"/>
        <v>9</v>
      </c>
      <c r="T36" s="1">
        <f t="shared" si="5"/>
        <v>3.1707317073170729</v>
      </c>
      <c r="U36" s="1">
        <v>18.600000000000001</v>
      </c>
      <c r="V36" s="1">
        <v>16.399999999999999</v>
      </c>
      <c r="W36" s="1">
        <v>17</v>
      </c>
      <c r="X36" s="1">
        <v>26.4</v>
      </c>
      <c r="Y36" s="1">
        <v>14.8</v>
      </c>
      <c r="Z36" s="1">
        <v>5.4</v>
      </c>
      <c r="AA36" s="1">
        <v>11</v>
      </c>
      <c r="AB36" s="1">
        <v>16</v>
      </c>
      <c r="AC36" s="1">
        <v>13</v>
      </c>
      <c r="AD36" s="1">
        <v>8</v>
      </c>
      <c r="AE36" s="1" t="s">
        <v>75</v>
      </c>
      <c r="AF36" s="1">
        <f>G36*P36</f>
        <v>64.53</v>
      </c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76</v>
      </c>
      <c r="B37" s="1" t="s">
        <v>41</v>
      </c>
      <c r="C37" s="1">
        <v>547</v>
      </c>
      <c r="D37" s="1">
        <v>318</v>
      </c>
      <c r="E37" s="1">
        <v>460</v>
      </c>
      <c r="F37" s="1">
        <v>354</v>
      </c>
      <c r="G37" s="7">
        <v>0.4</v>
      </c>
      <c r="H37" s="1">
        <v>45</v>
      </c>
      <c r="I37" s="1" t="s">
        <v>37</v>
      </c>
      <c r="J37" s="1">
        <v>460</v>
      </c>
      <c r="K37" s="1">
        <f t="shared" si="0"/>
        <v>0</v>
      </c>
      <c r="L37" s="1">
        <f t="shared" si="1"/>
        <v>340</v>
      </c>
      <c r="M37" s="1">
        <v>120</v>
      </c>
      <c r="N37" s="1">
        <v>64.200000000000045</v>
      </c>
      <c r="O37" s="1">
        <f t="shared" si="2"/>
        <v>68</v>
      </c>
      <c r="P37" s="5">
        <f t="shared" si="8"/>
        <v>261.79999999999995</v>
      </c>
      <c r="Q37" s="5"/>
      <c r="R37" s="1"/>
      <c r="S37" s="1">
        <f t="shared" si="4"/>
        <v>10</v>
      </c>
      <c r="T37" s="1">
        <f t="shared" si="5"/>
        <v>6.15</v>
      </c>
      <c r="U37" s="1">
        <v>67.599999999999994</v>
      </c>
      <c r="V37" s="1">
        <v>69.2</v>
      </c>
      <c r="W37" s="1">
        <v>82.2</v>
      </c>
      <c r="X37" s="1">
        <v>85.8</v>
      </c>
      <c r="Y37" s="1">
        <v>62.6</v>
      </c>
      <c r="Z37" s="1">
        <v>42</v>
      </c>
      <c r="AA37" s="1">
        <v>70.8</v>
      </c>
      <c r="AB37" s="1">
        <v>94.4</v>
      </c>
      <c r="AC37" s="1">
        <v>76.400000000000006</v>
      </c>
      <c r="AD37" s="1">
        <v>52.8</v>
      </c>
      <c r="AE37" s="1"/>
      <c r="AF37" s="1">
        <f>G37*P37</f>
        <v>104.71999999999998</v>
      </c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4" t="s">
        <v>77</v>
      </c>
      <c r="B38" s="14" t="s">
        <v>36</v>
      </c>
      <c r="C38" s="14"/>
      <c r="D38" s="14">
        <v>105.361</v>
      </c>
      <c r="E38" s="14">
        <v>105.361</v>
      </c>
      <c r="F38" s="14"/>
      <c r="G38" s="15">
        <v>0</v>
      </c>
      <c r="H38" s="14">
        <v>45</v>
      </c>
      <c r="I38" s="14" t="s">
        <v>37</v>
      </c>
      <c r="J38" s="14">
        <v>106.661</v>
      </c>
      <c r="K38" s="14">
        <f t="shared" ref="K38:K65" si="9">E38-J38</f>
        <v>-1.2999999999999972</v>
      </c>
      <c r="L38" s="14">
        <f t="shared" si="1"/>
        <v>0</v>
      </c>
      <c r="M38" s="14">
        <v>105.361</v>
      </c>
      <c r="N38" s="14"/>
      <c r="O38" s="14">
        <f t="shared" si="2"/>
        <v>0</v>
      </c>
      <c r="P38" s="16"/>
      <c r="Q38" s="16"/>
      <c r="R38" s="14"/>
      <c r="S38" s="14" t="e">
        <f t="shared" si="4"/>
        <v>#DIV/0!</v>
      </c>
      <c r="T38" s="14" t="e">
        <f t="shared" si="5"/>
        <v>#DIV/0!</v>
      </c>
      <c r="U38" s="14">
        <v>0</v>
      </c>
      <c r="V38" s="14">
        <v>0</v>
      </c>
      <c r="W38" s="14">
        <v>0</v>
      </c>
      <c r="X38" s="14">
        <v>0</v>
      </c>
      <c r="Y38" s="14">
        <v>0</v>
      </c>
      <c r="Z38" s="14">
        <v>0</v>
      </c>
      <c r="AA38" s="14">
        <v>0</v>
      </c>
      <c r="AB38" s="14">
        <v>0</v>
      </c>
      <c r="AC38" s="14">
        <v>0</v>
      </c>
      <c r="AD38" s="14">
        <v>0</v>
      </c>
      <c r="AE38" s="14" t="s">
        <v>42</v>
      </c>
      <c r="AF38" s="14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4" t="s">
        <v>78</v>
      </c>
      <c r="B39" s="14" t="s">
        <v>41</v>
      </c>
      <c r="C39" s="14"/>
      <c r="D39" s="14"/>
      <c r="E39" s="14"/>
      <c r="F39" s="14"/>
      <c r="G39" s="15">
        <v>0</v>
      </c>
      <c r="H39" s="14">
        <v>45</v>
      </c>
      <c r="I39" s="14" t="s">
        <v>37</v>
      </c>
      <c r="J39" s="14"/>
      <c r="K39" s="14">
        <f t="shared" si="9"/>
        <v>0</v>
      </c>
      <c r="L39" s="14">
        <f t="shared" si="1"/>
        <v>0</v>
      </c>
      <c r="M39" s="14"/>
      <c r="N39" s="14"/>
      <c r="O39" s="14">
        <f t="shared" si="2"/>
        <v>0</v>
      </c>
      <c r="P39" s="16"/>
      <c r="Q39" s="16"/>
      <c r="R39" s="14"/>
      <c r="S39" s="14" t="e">
        <f t="shared" si="4"/>
        <v>#DIV/0!</v>
      </c>
      <c r="T39" s="14" t="e">
        <f t="shared" si="5"/>
        <v>#DIV/0!</v>
      </c>
      <c r="U39" s="14">
        <v>0</v>
      </c>
      <c r="V39" s="14">
        <v>0</v>
      </c>
      <c r="W39" s="14">
        <v>0</v>
      </c>
      <c r="X39" s="14">
        <v>0</v>
      </c>
      <c r="Y39" s="14">
        <v>0</v>
      </c>
      <c r="Z39" s="14">
        <v>0</v>
      </c>
      <c r="AA39" s="14">
        <v>0</v>
      </c>
      <c r="AB39" s="14">
        <v>0</v>
      </c>
      <c r="AC39" s="14">
        <v>0</v>
      </c>
      <c r="AD39" s="14">
        <v>0</v>
      </c>
      <c r="AE39" s="14" t="s">
        <v>42</v>
      </c>
      <c r="AF39" s="14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25" t="s">
        <v>79</v>
      </c>
      <c r="B40" s="25" t="s">
        <v>41</v>
      </c>
      <c r="C40" s="25">
        <v>143</v>
      </c>
      <c r="D40" s="25">
        <v>222</v>
      </c>
      <c r="E40" s="25">
        <v>124</v>
      </c>
      <c r="F40" s="25">
        <v>226</v>
      </c>
      <c r="G40" s="26">
        <v>0.35</v>
      </c>
      <c r="H40" s="25">
        <v>40</v>
      </c>
      <c r="I40" s="25" t="s">
        <v>37</v>
      </c>
      <c r="J40" s="25">
        <v>127</v>
      </c>
      <c r="K40" s="25">
        <f t="shared" si="9"/>
        <v>-3</v>
      </c>
      <c r="L40" s="25">
        <f t="shared" si="1"/>
        <v>124</v>
      </c>
      <c r="M40" s="25"/>
      <c r="N40" s="25"/>
      <c r="O40" s="25">
        <f t="shared" si="2"/>
        <v>24.8</v>
      </c>
      <c r="P40" s="27">
        <f>11*O40-N40-F40</f>
        <v>46.800000000000011</v>
      </c>
      <c r="Q40" s="27"/>
      <c r="R40" s="25"/>
      <c r="S40" s="25">
        <f t="shared" si="4"/>
        <v>11</v>
      </c>
      <c r="T40" s="25">
        <f t="shared" si="5"/>
        <v>9.112903225806452</v>
      </c>
      <c r="U40" s="25">
        <v>22.6</v>
      </c>
      <c r="V40" s="25">
        <v>23.6</v>
      </c>
      <c r="W40" s="25">
        <v>25.4</v>
      </c>
      <c r="X40" s="25">
        <v>24.8</v>
      </c>
      <c r="Y40" s="25">
        <v>12.8</v>
      </c>
      <c r="Z40" s="25">
        <v>5.6</v>
      </c>
      <c r="AA40" s="25">
        <v>0</v>
      </c>
      <c r="AB40" s="25">
        <v>0.8</v>
      </c>
      <c r="AC40" s="25">
        <v>19</v>
      </c>
      <c r="AD40" s="25">
        <v>18.2</v>
      </c>
      <c r="AE40" s="25" t="s">
        <v>61</v>
      </c>
      <c r="AF40" s="25">
        <f>G40*P40</f>
        <v>16.380000000000003</v>
      </c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80</v>
      </c>
      <c r="B41" s="1" t="s">
        <v>36</v>
      </c>
      <c r="C41" s="1">
        <v>218.92</v>
      </c>
      <c r="D41" s="1"/>
      <c r="E41" s="1">
        <v>117.349</v>
      </c>
      <c r="F41" s="1">
        <v>69.781999999999996</v>
      </c>
      <c r="G41" s="7">
        <v>1</v>
      </c>
      <c r="H41" s="1">
        <v>40</v>
      </c>
      <c r="I41" s="1" t="s">
        <v>37</v>
      </c>
      <c r="J41" s="1">
        <v>126.8</v>
      </c>
      <c r="K41" s="1">
        <f t="shared" si="9"/>
        <v>-9.4509999999999934</v>
      </c>
      <c r="L41" s="1">
        <f t="shared" si="1"/>
        <v>117.349</v>
      </c>
      <c r="M41" s="1"/>
      <c r="N41" s="1"/>
      <c r="O41" s="1">
        <f t="shared" si="2"/>
        <v>23.469799999999999</v>
      </c>
      <c r="P41" s="5">
        <f>9*O41-N41-F41</f>
        <v>141.44619999999998</v>
      </c>
      <c r="Q41" s="5"/>
      <c r="R41" s="1"/>
      <c r="S41" s="1">
        <f t="shared" si="4"/>
        <v>8.9999999999999982</v>
      </c>
      <c r="T41" s="1">
        <f t="shared" si="5"/>
        <v>2.9732677739051887</v>
      </c>
      <c r="U41" s="1">
        <v>16.040400000000002</v>
      </c>
      <c r="V41" s="1">
        <v>11.831799999999999</v>
      </c>
      <c r="W41" s="1">
        <v>13.8506</v>
      </c>
      <c r="X41" s="1">
        <v>21.322600000000001</v>
      </c>
      <c r="Y41" s="1">
        <v>20.9636</v>
      </c>
      <c r="Z41" s="1">
        <v>19.797000000000001</v>
      </c>
      <c r="AA41" s="1">
        <v>16.828199999999999</v>
      </c>
      <c r="AB41" s="1">
        <v>14.9954</v>
      </c>
      <c r="AC41" s="1">
        <v>17.722799999999999</v>
      </c>
      <c r="AD41" s="1">
        <v>13.679600000000001</v>
      </c>
      <c r="AE41" s="1"/>
      <c r="AF41" s="1">
        <f>G41*P41</f>
        <v>141.44619999999998</v>
      </c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81</v>
      </c>
      <c r="B42" s="1" t="s">
        <v>41</v>
      </c>
      <c r="C42" s="1">
        <v>305</v>
      </c>
      <c r="D42" s="1"/>
      <c r="E42" s="1">
        <v>130</v>
      </c>
      <c r="F42" s="1">
        <v>132</v>
      </c>
      <c r="G42" s="7">
        <v>0.4</v>
      </c>
      <c r="H42" s="1">
        <v>40</v>
      </c>
      <c r="I42" s="1" t="s">
        <v>37</v>
      </c>
      <c r="J42" s="1">
        <v>161</v>
      </c>
      <c r="K42" s="1">
        <f t="shared" si="9"/>
        <v>-31</v>
      </c>
      <c r="L42" s="1">
        <f t="shared" si="1"/>
        <v>124</v>
      </c>
      <c r="M42" s="1">
        <v>6</v>
      </c>
      <c r="N42" s="1"/>
      <c r="O42" s="1">
        <f t="shared" si="2"/>
        <v>24.8</v>
      </c>
      <c r="P42" s="5">
        <f t="shared" ref="P40:P49" si="10">10*O42-N42-F42</f>
        <v>116</v>
      </c>
      <c r="Q42" s="5"/>
      <c r="R42" s="1"/>
      <c r="S42" s="1">
        <f t="shared" si="4"/>
        <v>10</v>
      </c>
      <c r="T42" s="1">
        <f t="shared" si="5"/>
        <v>5.32258064516129</v>
      </c>
      <c r="U42" s="1">
        <v>14</v>
      </c>
      <c r="V42" s="1">
        <v>17.399999999999999</v>
      </c>
      <c r="W42" s="1">
        <v>31.2</v>
      </c>
      <c r="X42" s="1">
        <v>30.4</v>
      </c>
      <c r="Y42" s="1">
        <v>20.2</v>
      </c>
      <c r="Z42" s="1">
        <v>17.2</v>
      </c>
      <c r="AA42" s="1">
        <v>58.4</v>
      </c>
      <c r="AB42" s="1">
        <v>64.2</v>
      </c>
      <c r="AC42" s="1">
        <v>34.6</v>
      </c>
      <c r="AD42" s="1">
        <v>24.2</v>
      </c>
      <c r="AE42" s="13" t="s">
        <v>47</v>
      </c>
      <c r="AF42" s="1">
        <f>G42*P42</f>
        <v>46.400000000000006</v>
      </c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83</v>
      </c>
      <c r="B43" s="1" t="s">
        <v>41</v>
      </c>
      <c r="C43" s="1">
        <v>360</v>
      </c>
      <c r="D43" s="1"/>
      <c r="E43" s="1">
        <v>140</v>
      </c>
      <c r="F43" s="1">
        <v>189</v>
      </c>
      <c r="G43" s="7">
        <v>0.4</v>
      </c>
      <c r="H43" s="1">
        <v>45</v>
      </c>
      <c r="I43" s="1" t="s">
        <v>37</v>
      </c>
      <c r="J43" s="1">
        <v>150</v>
      </c>
      <c r="K43" s="1">
        <f t="shared" si="9"/>
        <v>-10</v>
      </c>
      <c r="L43" s="1">
        <f t="shared" si="1"/>
        <v>134</v>
      </c>
      <c r="M43" s="1">
        <v>6</v>
      </c>
      <c r="N43" s="1"/>
      <c r="O43" s="1">
        <f t="shared" si="2"/>
        <v>26.8</v>
      </c>
      <c r="P43" s="5">
        <f t="shared" si="10"/>
        <v>79</v>
      </c>
      <c r="Q43" s="5"/>
      <c r="R43" s="1"/>
      <c r="S43" s="1">
        <f t="shared" si="4"/>
        <v>10</v>
      </c>
      <c r="T43" s="1">
        <f t="shared" si="5"/>
        <v>7.0522388059701493</v>
      </c>
      <c r="U43" s="1">
        <v>24.6</v>
      </c>
      <c r="V43" s="1">
        <v>27.8</v>
      </c>
      <c r="W43" s="1">
        <v>31.4</v>
      </c>
      <c r="X43" s="1">
        <v>33.6</v>
      </c>
      <c r="Y43" s="1">
        <v>21</v>
      </c>
      <c r="Z43" s="1">
        <v>21</v>
      </c>
      <c r="AA43" s="1">
        <v>63.6</v>
      </c>
      <c r="AB43" s="1">
        <v>65.599999999999994</v>
      </c>
      <c r="AC43" s="1">
        <v>32</v>
      </c>
      <c r="AD43" s="1">
        <v>21.8</v>
      </c>
      <c r="AE43" s="1"/>
      <c r="AF43" s="1">
        <f>G43*P43</f>
        <v>31.6</v>
      </c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84</v>
      </c>
      <c r="B44" s="1" t="s">
        <v>36</v>
      </c>
      <c r="C44" s="1">
        <v>160.87200000000001</v>
      </c>
      <c r="D44" s="1">
        <v>21.449000000000002</v>
      </c>
      <c r="E44" s="1">
        <v>103.944</v>
      </c>
      <c r="F44" s="1">
        <v>61.808</v>
      </c>
      <c r="G44" s="7">
        <v>1</v>
      </c>
      <c r="H44" s="1">
        <v>40</v>
      </c>
      <c r="I44" s="1" t="s">
        <v>37</v>
      </c>
      <c r="J44" s="1">
        <v>110.749</v>
      </c>
      <c r="K44" s="1">
        <f t="shared" si="9"/>
        <v>-6.8049999999999926</v>
      </c>
      <c r="L44" s="1">
        <f t="shared" si="1"/>
        <v>82.495000000000005</v>
      </c>
      <c r="M44" s="1">
        <v>21.449000000000002</v>
      </c>
      <c r="N44" s="1"/>
      <c r="O44" s="1">
        <f t="shared" si="2"/>
        <v>16.499000000000002</v>
      </c>
      <c r="P44" s="5">
        <f t="shared" si="10"/>
        <v>103.18200000000002</v>
      </c>
      <c r="Q44" s="5"/>
      <c r="R44" s="1"/>
      <c r="S44" s="1">
        <f t="shared" si="4"/>
        <v>10</v>
      </c>
      <c r="T44" s="1">
        <f t="shared" si="5"/>
        <v>3.7461664343293526</v>
      </c>
      <c r="U44" s="1">
        <v>9.9161999999999999</v>
      </c>
      <c r="V44" s="1">
        <v>8.2042000000000002</v>
      </c>
      <c r="W44" s="1">
        <v>11.2258</v>
      </c>
      <c r="X44" s="1">
        <v>15.2402</v>
      </c>
      <c r="Y44" s="1">
        <v>11.461</v>
      </c>
      <c r="Z44" s="1">
        <v>7.7397999999999998</v>
      </c>
      <c r="AA44" s="1">
        <v>10.3828</v>
      </c>
      <c r="AB44" s="1">
        <v>11.8188</v>
      </c>
      <c r="AC44" s="1">
        <v>9.5042000000000009</v>
      </c>
      <c r="AD44" s="1">
        <v>6.6201999999999996</v>
      </c>
      <c r="AE44" s="1"/>
      <c r="AF44" s="1">
        <f>G44*P44</f>
        <v>103.18200000000002</v>
      </c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25" t="s">
        <v>85</v>
      </c>
      <c r="B45" s="25" t="s">
        <v>41</v>
      </c>
      <c r="C45" s="25">
        <v>150</v>
      </c>
      <c r="D45" s="25">
        <v>198</v>
      </c>
      <c r="E45" s="25">
        <v>93</v>
      </c>
      <c r="F45" s="25">
        <v>243</v>
      </c>
      <c r="G45" s="26">
        <v>0.35</v>
      </c>
      <c r="H45" s="25">
        <v>40</v>
      </c>
      <c r="I45" s="25" t="s">
        <v>37</v>
      </c>
      <c r="J45" s="25">
        <v>108</v>
      </c>
      <c r="K45" s="25">
        <f t="shared" si="9"/>
        <v>-15</v>
      </c>
      <c r="L45" s="25">
        <f t="shared" si="1"/>
        <v>69</v>
      </c>
      <c r="M45" s="25">
        <v>24</v>
      </c>
      <c r="N45" s="25"/>
      <c r="O45" s="25">
        <f t="shared" si="2"/>
        <v>13.8</v>
      </c>
      <c r="P45" s="27"/>
      <c r="Q45" s="27"/>
      <c r="R45" s="25"/>
      <c r="S45" s="25">
        <f t="shared" si="4"/>
        <v>17.60869565217391</v>
      </c>
      <c r="T45" s="25">
        <f t="shared" si="5"/>
        <v>17.60869565217391</v>
      </c>
      <c r="U45" s="25">
        <v>10.6</v>
      </c>
      <c r="V45" s="25">
        <v>11.4</v>
      </c>
      <c r="W45" s="25">
        <v>19.600000000000001</v>
      </c>
      <c r="X45" s="25">
        <v>22.6</v>
      </c>
      <c r="Y45" s="25">
        <v>13</v>
      </c>
      <c r="Z45" s="25">
        <v>5.8</v>
      </c>
      <c r="AA45" s="25">
        <v>15.4</v>
      </c>
      <c r="AB45" s="25">
        <v>20.2</v>
      </c>
      <c r="AC45" s="25">
        <v>16.2</v>
      </c>
      <c r="AD45" s="25">
        <v>12</v>
      </c>
      <c r="AE45" s="25" t="s">
        <v>61</v>
      </c>
      <c r="AF45" s="25">
        <f>G45*P45</f>
        <v>0</v>
      </c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86</v>
      </c>
      <c r="B46" s="1" t="s">
        <v>41</v>
      </c>
      <c r="C46" s="1">
        <v>110</v>
      </c>
      <c r="D46" s="1">
        <v>9</v>
      </c>
      <c r="E46" s="1">
        <v>58</v>
      </c>
      <c r="F46" s="1"/>
      <c r="G46" s="7">
        <v>0.4</v>
      </c>
      <c r="H46" s="1">
        <v>40</v>
      </c>
      <c r="I46" s="1" t="s">
        <v>37</v>
      </c>
      <c r="J46" s="1">
        <v>110</v>
      </c>
      <c r="K46" s="1">
        <f t="shared" si="9"/>
        <v>-52</v>
      </c>
      <c r="L46" s="1">
        <f t="shared" si="1"/>
        <v>58</v>
      </c>
      <c r="M46" s="1"/>
      <c r="N46" s="1">
        <v>199.99999999999989</v>
      </c>
      <c r="O46" s="1">
        <f t="shared" si="2"/>
        <v>11.6</v>
      </c>
      <c r="P46" s="5"/>
      <c r="Q46" s="5"/>
      <c r="R46" s="1"/>
      <c r="S46" s="1">
        <f t="shared" si="4"/>
        <v>17.241379310344819</v>
      </c>
      <c r="T46" s="1">
        <f t="shared" si="5"/>
        <v>17.241379310344819</v>
      </c>
      <c r="U46" s="1">
        <v>57</v>
      </c>
      <c r="V46" s="1">
        <v>60.6</v>
      </c>
      <c r="W46" s="1">
        <v>71.8</v>
      </c>
      <c r="X46" s="1">
        <v>81.8</v>
      </c>
      <c r="Y46" s="1">
        <v>59.8</v>
      </c>
      <c r="Z46" s="1">
        <v>34.200000000000003</v>
      </c>
      <c r="AA46" s="1">
        <v>60.2</v>
      </c>
      <c r="AB46" s="1">
        <v>86.8</v>
      </c>
      <c r="AC46" s="1">
        <v>69.8</v>
      </c>
      <c r="AD46" s="1">
        <v>53.4</v>
      </c>
      <c r="AE46" s="1"/>
      <c r="AF46" s="1">
        <f>G46*P46</f>
        <v>0</v>
      </c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87</v>
      </c>
      <c r="B47" s="1" t="s">
        <v>36</v>
      </c>
      <c r="C47" s="1">
        <v>82.572000000000003</v>
      </c>
      <c r="D47" s="1">
        <v>32.31</v>
      </c>
      <c r="E47" s="1">
        <v>38.271999999999998</v>
      </c>
      <c r="F47" s="1">
        <v>53.701999999999998</v>
      </c>
      <c r="G47" s="7">
        <v>1</v>
      </c>
      <c r="H47" s="1">
        <v>50</v>
      </c>
      <c r="I47" s="1" t="s">
        <v>37</v>
      </c>
      <c r="J47" s="1">
        <v>42</v>
      </c>
      <c r="K47" s="1">
        <f t="shared" si="9"/>
        <v>-3.7280000000000015</v>
      </c>
      <c r="L47" s="1">
        <f t="shared" si="1"/>
        <v>38.271999999999998</v>
      </c>
      <c r="M47" s="1"/>
      <c r="N47" s="1">
        <v>22.829999999999991</v>
      </c>
      <c r="O47" s="1">
        <f t="shared" si="2"/>
        <v>7.6543999999999999</v>
      </c>
      <c r="P47" s="5"/>
      <c r="Q47" s="5"/>
      <c r="R47" s="1"/>
      <c r="S47" s="1">
        <f t="shared" si="4"/>
        <v>9.9984322742474898</v>
      </c>
      <c r="T47" s="1">
        <f t="shared" si="5"/>
        <v>9.9984322742474898</v>
      </c>
      <c r="U47" s="1">
        <v>9.9605999999999995</v>
      </c>
      <c r="V47" s="1">
        <v>8.8882000000000012</v>
      </c>
      <c r="W47" s="1">
        <v>7.2403999999999993</v>
      </c>
      <c r="X47" s="1">
        <v>8.8439999999999994</v>
      </c>
      <c r="Y47" s="1">
        <v>12.2416</v>
      </c>
      <c r="Z47" s="1">
        <v>10.370799999999999</v>
      </c>
      <c r="AA47" s="1">
        <v>7.0721999999999996</v>
      </c>
      <c r="AB47" s="1">
        <v>10.022</v>
      </c>
      <c r="AC47" s="1">
        <v>14.6424</v>
      </c>
      <c r="AD47" s="1">
        <v>13.316599999999999</v>
      </c>
      <c r="AE47" s="1"/>
      <c r="AF47" s="1">
        <f>G47*P47</f>
        <v>0</v>
      </c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88</v>
      </c>
      <c r="B48" s="1" t="s">
        <v>36</v>
      </c>
      <c r="C48" s="1">
        <v>129.74600000000001</v>
      </c>
      <c r="D48" s="1">
        <v>195.87</v>
      </c>
      <c r="E48" s="1">
        <v>140.75</v>
      </c>
      <c r="F48" s="1">
        <v>134.75299999999999</v>
      </c>
      <c r="G48" s="7">
        <v>1</v>
      </c>
      <c r="H48" s="1">
        <v>50</v>
      </c>
      <c r="I48" s="1" t="s">
        <v>37</v>
      </c>
      <c r="J48" s="1">
        <v>139.69999999999999</v>
      </c>
      <c r="K48" s="1">
        <f t="shared" si="9"/>
        <v>1.0500000000000114</v>
      </c>
      <c r="L48" s="1">
        <f t="shared" si="1"/>
        <v>135.36799999999999</v>
      </c>
      <c r="M48" s="1">
        <v>5.3819999999999997</v>
      </c>
      <c r="N48" s="1">
        <v>58.773400000000009</v>
      </c>
      <c r="O48" s="1">
        <f t="shared" si="2"/>
        <v>27.073599999999999</v>
      </c>
      <c r="P48" s="5">
        <f t="shared" si="10"/>
        <v>77.209599999999995</v>
      </c>
      <c r="Q48" s="5"/>
      <c r="R48" s="1"/>
      <c r="S48" s="1">
        <f t="shared" si="4"/>
        <v>10</v>
      </c>
      <c r="T48" s="1">
        <f t="shared" si="5"/>
        <v>7.1481590922522313</v>
      </c>
      <c r="U48" s="1">
        <v>29.471800000000002</v>
      </c>
      <c r="V48" s="1">
        <v>27.1082</v>
      </c>
      <c r="W48" s="1">
        <v>25.283200000000001</v>
      </c>
      <c r="X48" s="1">
        <v>22.852</v>
      </c>
      <c r="Y48" s="1">
        <v>27.801600000000001</v>
      </c>
      <c r="Z48" s="1">
        <v>35.838000000000001</v>
      </c>
      <c r="AA48" s="1">
        <v>33.209400000000002</v>
      </c>
      <c r="AB48" s="1">
        <v>32.159399999999998</v>
      </c>
      <c r="AC48" s="1">
        <v>24.930599999999998</v>
      </c>
      <c r="AD48" s="1">
        <v>25.1614</v>
      </c>
      <c r="AE48" s="1"/>
      <c r="AF48" s="1">
        <f>G48*P48</f>
        <v>77.209599999999995</v>
      </c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89</v>
      </c>
      <c r="B49" s="1" t="s">
        <v>36</v>
      </c>
      <c r="C49" s="1">
        <v>130.15100000000001</v>
      </c>
      <c r="D49" s="1">
        <v>659.68499999999995</v>
      </c>
      <c r="E49" s="1">
        <v>203.28299999999999</v>
      </c>
      <c r="F49" s="1">
        <v>256.48</v>
      </c>
      <c r="G49" s="7">
        <v>1</v>
      </c>
      <c r="H49" s="1">
        <v>40</v>
      </c>
      <c r="I49" s="1" t="s">
        <v>37</v>
      </c>
      <c r="J49" s="1">
        <v>250.87100000000001</v>
      </c>
      <c r="K49" s="1">
        <f t="shared" si="9"/>
        <v>-47.588000000000022</v>
      </c>
      <c r="L49" s="1">
        <f t="shared" si="1"/>
        <v>96.611999999999981</v>
      </c>
      <c r="M49" s="1">
        <v>106.67100000000001</v>
      </c>
      <c r="N49" s="1">
        <v>57.367400000000004</v>
      </c>
      <c r="O49" s="1">
        <f t="shared" si="2"/>
        <v>19.322399999999995</v>
      </c>
      <c r="P49" s="5"/>
      <c r="Q49" s="5"/>
      <c r="R49" s="1"/>
      <c r="S49" s="1">
        <f t="shared" si="4"/>
        <v>16.242671717799034</v>
      </c>
      <c r="T49" s="1">
        <f t="shared" si="5"/>
        <v>16.242671717799034</v>
      </c>
      <c r="U49" s="1">
        <v>40.346200000000003</v>
      </c>
      <c r="V49" s="1">
        <v>39.517399999999988</v>
      </c>
      <c r="W49" s="1">
        <v>22.1068</v>
      </c>
      <c r="X49" s="1">
        <v>29.143799999999999</v>
      </c>
      <c r="Y49" s="1">
        <v>33.231000000000002</v>
      </c>
      <c r="Z49" s="1">
        <v>33.968400000000003</v>
      </c>
      <c r="AA49" s="1">
        <v>27.605399999999999</v>
      </c>
      <c r="AB49" s="1">
        <v>19.2834</v>
      </c>
      <c r="AC49" s="1">
        <v>30.3264</v>
      </c>
      <c r="AD49" s="1">
        <v>29.812200000000001</v>
      </c>
      <c r="AE49" s="1"/>
      <c r="AF49" s="1">
        <f>G49*P49</f>
        <v>0</v>
      </c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0" t="s">
        <v>90</v>
      </c>
      <c r="B50" s="10" t="s">
        <v>36</v>
      </c>
      <c r="C50" s="10"/>
      <c r="D50" s="10">
        <v>34.243000000000002</v>
      </c>
      <c r="E50" s="10">
        <v>34.243000000000002</v>
      </c>
      <c r="F50" s="10"/>
      <c r="G50" s="11">
        <v>0</v>
      </c>
      <c r="H50" s="10" t="e">
        <v>#N/A</v>
      </c>
      <c r="I50" s="10" t="s">
        <v>55</v>
      </c>
      <c r="J50" s="10">
        <v>35.843000000000004</v>
      </c>
      <c r="K50" s="10">
        <f t="shared" si="9"/>
        <v>-1.6000000000000014</v>
      </c>
      <c r="L50" s="10">
        <f t="shared" si="1"/>
        <v>0</v>
      </c>
      <c r="M50" s="10">
        <v>34.243000000000002</v>
      </c>
      <c r="N50" s="10"/>
      <c r="O50" s="10">
        <f t="shared" si="2"/>
        <v>0</v>
      </c>
      <c r="P50" s="12"/>
      <c r="Q50" s="12"/>
      <c r="R50" s="10"/>
      <c r="S50" s="10" t="e">
        <f t="shared" si="4"/>
        <v>#DIV/0!</v>
      </c>
      <c r="T50" s="10" t="e">
        <f t="shared" si="5"/>
        <v>#DIV/0!</v>
      </c>
      <c r="U50" s="10">
        <v>0</v>
      </c>
      <c r="V50" s="10">
        <v>0</v>
      </c>
      <c r="W50" s="10">
        <v>0</v>
      </c>
      <c r="X50" s="10">
        <v>0</v>
      </c>
      <c r="Y50" s="10">
        <v>0</v>
      </c>
      <c r="Z50" s="10">
        <v>0</v>
      </c>
      <c r="AA50" s="10">
        <v>0</v>
      </c>
      <c r="AB50" s="10">
        <v>0</v>
      </c>
      <c r="AC50" s="10">
        <v>0</v>
      </c>
      <c r="AD50" s="10">
        <v>0</v>
      </c>
      <c r="AE50" s="10"/>
      <c r="AF50" s="10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91</v>
      </c>
      <c r="B51" s="1" t="s">
        <v>41</v>
      </c>
      <c r="C51" s="1">
        <v>225</v>
      </c>
      <c r="D51" s="1"/>
      <c r="E51" s="1">
        <v>165</v>
      </c>
      <c r="F51" s="1">
        <v>49</v>
      </c>
      <c r="G51" s="7">
        <v>0.45</v>
      </c>
      <c r="H51" s="1">
        <v>50</v>
      </c>
      <c r="I51" s="1" t="s">
        <v>37</v>
      </c>
      <c r="J51" s="1">
        <v>165</v>
      </c>
      <c r="K51" s="1">
        <f t="shared" si="9"/>
        <v>0</v>
      </c>
      <c r="L51" s="1">
        <f t="shared" si="1"/>
        <v>165</v>
      </c>
      <c r="M51" s="1"/>
      <c r="N51" s="1">
        <v>110</v>
      </c>
      <c r="O51" s="1">
        <f t="shared" si="2"/>
        <v>33</v>
      </c>
      <c r="P51" s="5">
        <f t="shared" ref="P51:P54" si="11">10*O51-N51-F51</f>
        <v>171</v>
      </c>
      <c r="Q51" s="5"/>
      <c r="R51" s="1"/>
      <c r="S51" s="1">
        <f t="shared" si="4"/>
        <v>10</v>
      </c>
      <c r="T51" s="1">
        <f t="shared" si="5"/>
        <v>4.8181818181818183</v>
      </c>
      <c r="U51" s="1">
        <v>27.4</v>
      </c>
      <c r="V51" s="1">
        <v>17.399999999999999</v>
      </c>
      <c r="W51" s="1">
        <v>15.2</v>
      </c>
      <c r="X51" s="1">
        <v>29.6</v>
      </c>
      <c r="Y51" s="1">
        <v>19</v>
      </c>
      <c r="Z51" s="1">
        <v>4.4000000000000004</v>
      </c>
      <c r="AA51" s="1">
        <v>10.4</v>
      </c>
      <c r="AB51" s="1">
        <v>16</v>
      </c>
      <c r="AC51" s="1">
        <v>13.6</v>
      </c>
      <c r="AD51" s="1">
        <v>8</v>
      </c>
      <c r="AE51" s="1" t="s">
        <v>75</v>
      </c>
      <c r="AF51" s="1">
        <f>G51*P51</f>
        <v>76.95</v>
      </c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7" t="s">
        <v>92</v>
      </c>
      <c r="B52" s="1" t="s">
        <v>36</v>
      </c>
      <c r="C52" s="1">
        <v>4</v>
      </c>
      <c r="D52" s="1"/>
      <c r="E52" s="1">
        <v>-1.4279999999999999</v>
      </c>
      <c r="F52" s="1">
        <v>4</v>
      </c>
      <c r="G52" s="7">
        <v>1</v>
      </c>
      <c r="H52" s="1">
        <v>40</v>
      </c>
      <c r="I52" s="1" t="s">
        <v>37</v>
      </c>
      <c r="J52" s="1">
        <v>59.8</v>
      </c>
      <c r="K52" s="1">
        <f t="shared" si="9"/>
        <v>-61.227999999999994</v>
      </c>
      <c r="L52" s="1">
        <f t="shared" si="1"/>
        <v>-1.4279999999999999</v>
      </c>
      <c r="M52" s="1"/>
      <c r="N52" s="17"/>
      <c r="O52" s="1">
        <f t="shared" si="2"/>
        <v>-0.28559999999999997</v>
      </c>
      <c r="P52" s="18">
        <v>5</v>
      </c>
      <c r="Q52" s="5"/>
      <c r="R52" s="1"/>
      <c r="S52" s="1">
        <f t="shared" si="4"/>
        <v>-31.512605042016812</v>
      </c>
      <c r="T52" s="1">
        <f t="shared" si="5"/>
        <v>-14.00560224089636</v>
      </c>
      <c r="U52" s="1">
        <v>0.78079999999999994</v>
      </c>
      <c r="V52" s="1">
        <v>3.1112000000000002</v>
      </c>
      <c r="W52" s="1">
        <v>11.587199999999999</v>
      </c>
      <c r="X52" s="1">
        <v>11.702</v>
      </c>
      <c r="Y52" s="1">
        <v>10.786</v>
      </c>
      <c r="Z52" s="1">
        <v>14.4544</v>
      </c>
      <c r="AA52" s="1">
        <v>13.515000000000001</v>
      </c>
      <c r="AB52" s="1">
        <v>13.2646</v>
      </c>
      <c r="AC52" s="1">
        <v>13.715999999999999</v>
      </c>
      <c r="AD52" s="1">
        <v>12.9376</v>
      </c>
      <c r="AE52" s="17" t="s">
        <v>93</v>
      </c>
      <c r="AF52" s="1">
        <f>G52*P52</f>
        <v>5</v>
      </c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94</v>
      </c>
      <c r="B53" s="1" t="s">
        <v>41</v>
      </c>
      <c r="C53" s="1">
        <v>200</v>
      </c>
      <c r="D53" s="1">
        <v>150</v>
      </c>
      <c r="E53" s="1">
        <v>179</v>
      </c>
      <c r="F53" s="1">
        <v>115</v>
      </c>
      <c r="G53" s="7">
        <v>0.4</v>
      </c>
      <c r="H53" s="1">
        <v>40</v>
      </c>
      <c r="I53" s="1" t="s">
        <v>37</v>
      </c>
      <c r="J53" s="1">
        <v>218</v>
      </c>
      <c r="K53" s="1">
        <f t="shared" si="9"/>
        <v>-39</v>
      </c>
      <c r="L53" s="1">
        <f t="shared" si="1"/>
        <v>143</v>
      </c>
      <c r="M53" s="1">
        <v>36</v>
      </c>
      <c r="N53" s="1"/>
      <c r="O53" s="1">
        <f t="shared" si="2"/>
        <v>28.6</v>
      </c>
      <c r="P53" s="5">
        <f t="shared" si="11"/>
        <v>171</v>
      </c>
      <c r="Q53" s="5"/>
      <c r="R53" s="1"/>
      <c r="S53" s="1">
        <f t="shared" si="4"/>
        <v>10</v>
      </c>
      <c r="T53" s="1">
        <f t="shared" si="5"/>
        <v>4.0209790209790208</v>
      </c>
      <c r="U53" s="1">
        <v>24.6</v>
      </c>
      <c r="V53" s="1">
        <v>28.4</v>
      </c>
      <c r="W53" s="1">
        <v>32.6</v>
      </c>
      <c r="X53" s="1">
        <v>30.8</v>
      </c>
      <c r="Y53" s="1">
        <v>23.8</v>
      </c>
      <c r="Z53" s="1">
        <v>21.2</v>
      </c>
      <c r="AA53" s="1">
        <v>48</v>
      </c>
      <c r="AB53" s="1">
        <v>52</v>
      </c>
      <c r="AC53" s="1">
        <v>40.799999999999997</v>
      </c>
      <c r="AD53" s="1">
        <v>33.4</v>
      </c>
      <c r="AE53" s="1"/>
      <c r="AF53" s="1">
        <f>G53*P53</f>
        <v>68.400000000000006</v>
      </c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95</v>
      </c>
      <c r="B54" s="1" t="s">
        <v>41</v>
      </c>
      <c r="C54" s="1">
        <v>316</v>
      </c>
      <c r="D54" s="1">
        <v>36</v>
      </c>
      <c r="E54" s="1">
        <v>197</v>
      </c>
      <c r="F54" s="1">
        <v>131</v>
      </c>
      <c r="G54" s="7">
        <v>0.4</v>
      </c>
      <c r="H54" s="1">
        <v>40</v>
      </c>
      <c r="I54" s="1" t="s">
        <v>37</v>
      </c>
      <c r="J54" s="1">
        <v>212</v>
      </c>
      <c r="K54" s="1">
        <f t="shared" si="9"/>
        <v>-15</v>
      </c>
      <c r="L54" s="1">
        <f t="shared" si="1"/>
        <v>161</v>
      </c>
      <c r="M54" s="1">
        <v>36</v>
      </c>
      <c r="N54" s="1">
        <v>9</v>
      </c>
      <c r="O54" s="1">
        <f t="shared" si="2"/>
        <v>32.200000000000003</v>
      </c>
      <c r="P54" s="5">
        <f t="shared" si="11"/>
        <v>182</v>
      </c>
      <c r="Q54" s="5"/>
      <c r="R54" s="1"/>
      <c r="S54" s="1">
        <f t="shared" si="4"/>
        <v>10</v>
      </c>
      <c r="T54" s="1">
        <f t="shared" si="5"/>
        <v>4.3478260869565215</v>
      </c>
      <c r="U54" s="1">
        <v>26</v>
      </c>
      <c r="V54" s="1">
        <v>16.600000000000001</v>
      </c>
      <c r="W54" s="1">
        <v>26</v>
      </c>
      <c r="X54" s="1">
        <v>42.2</v>
      </c>
      <c r="Y54" s="1">
        <v>24.2</v>
      </c>
      <c r="Z54" s="1">
        <v>10.199999999999999</v>
      </c>
      <c r="AA54" s="1">
        <v>10.6</v>
      </c>
      <c r="AB54" s="1">
        <v>23</v>
      </c>
      <c r="AC54" s="1">
        <v>19.399999999999999</v>
      </c>
      <c r="AD54" s="1">
        <v>7.2</v>
      </c>
      <c r="AE54" s="1"/>
      <c r="AF54" s="1">
        <f>G54*P54</f>
        <v>72.8</v>
      </c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4" t="s">
        <v>96</v>
      </c>
      <c r="B55" s="14" t="s">
        <v>36</v>
      </c>
      <c r="C55" s="14"/>
      <c r="D55" s="14"/>
      <c r="E55" s="14"/>
      <c r="F55" s="14"/>
      <c r="G55" s="15">
        <v>0</v>
      </c>
      <c r="H55" s="14">
        <v>50</v>
      </c>
      <c r="I55" s="14" t="s">
        <v>37</v>
      </c>
      <c r="J55" s="14"/>
      <c r="K55" s="14">
        <f t="shared" si="9"/>
        <v>0</v>
      </c>
      <c r="L55" s="14">
        <f t="shared" si="1"/>
        <v>0</v>
      </c>
      <c r="M55" s="14"/>
      <c r="N55" s="14"/>
      <c r="O55" s="14">
        <f t="shared" si="2"/>
        <v>0</v>
      </c>
      <c r="P55" s="16"/>
      <c r="Q55" s="16"/>
      <c r="R55" s="14"/>
      <c r="S55" s="14" t="e">
        <f t="shared" si="4"/>
        <v>#DIV/0!</v>
      </c>
      <c r="T55" s="14" t="e">
        <f t="shared" si="5"/>
        <v>#DIV/0!</v>
      </c>
      <c r="U55" s="14">
        <v>0</v>
      </c>
      <c r="V55" s="14">
        <v>0</v>
      </c>
      <c r="W55" s="14">
        <v>0</v>
      </c>
      <c r="X55" s="14">
        <v>0</v>
      </c>
      <c r="Y55" s="14">
        <v>0</v>
      </c>
      <c r="Z55" s="14">
        <v>0</v>
      </c>
      <c r="AA55" s="14">
        <v>0</v>
      </c>
      <c r="AB55" s="14">
        <v>0</v>
      </c>
      <c r="AC55" s="14">
        <v>0</v>
      </c>
      <c r="AD55" s="14">
        <v>0</v>
      </c>
      <c r="AE55" s="14" t="s">
        <v>42</v>
      </c>
      <c r="AF55" s="14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97</v>
      </c>
      <c r="B56" s="1" t="s">
        <v>36</v>
      </c>
      <c r="C56" s="1">
        <v>141.38200000000001</v>
      </c>
      <c r="D56" s="1">
        <v>98.789000000000001</v>
      </c>
      <c r="E56" s="1">
        <v>111.172</v>
      </c>
      <c r="F56" s="1">
        <v>99.379000000000005</v>
      </c>
      <c r="G56" s="7">
        <v>1</v>
      </c>
      <c r="H56" s="1">
        <v>50</v>
      </c>
      <c r="I56" s="1" t="s">
        <v>37</v>
      </c>
      <c r="J56" s="1">
        <v>125.3</v>
      </c>
      <c r="K56" s="1">
        <f t="shared" si="9"/>
        <v>-14.128</v>
      </c>
      <c r="L56" s="1">
        <f t="shared" si="1"/>
        <v>105.596</v>
      </c>
      <c r="M56" s="1">
        <v>5.5759999999999996</v>
      </c>
      <c r="N56" s="1">
        <v>49.900000000000013</v>
      </c>
      <c r="O56" s="1">
        <f t="shared" si="2"/>
        <v>21.119199999999999</v>
      </c>
      <c r="P56" s="5">
        <f t="shared" ref="P56:P57" si="12">10*O56-N56-F56</f>
        <v>61.912999999999997</v>
      </c>
      <c r="Q56" s="5"/>
      <c r="R56" s="1"/>
      <c r="S56" s="1">
        <f t="shared" si="4"/>
        <v>10</v>
      </c>
      <c r="T56" s="1">
        <f t="shared" si="5"/>
        <v>7.068402212205009</v>
      </c>
      <c r="U56" s="1">
        <v>22.1738</v>
      </c>
      <c r="V56" s="1">
        <v>19.947399999999998</v>
      </c>
      <c r="W56" s="1">
        <v>18.0672</v>
      </c>
      <c r="X56" s="1">
        <v>19.889600000000002</v>
      </c>
      <c r="Y56" s="1">
        <v>23.801200000000001</v>
      </c>
      <c r="Z56" s="1">
        <v>24.145199999999999</v>
      </c>
      <c r="AA56" s="1">
        <v>27.1358</v>
      </c>
      <c r="AB56" s="1">
        <v>31.3354</v>
      </c>
      <c r="AC56" s="1">
        <v>31.444400000000002</v>
      </c>
      <c r="AD56" s="1">
        <v>21.7776</v>
      </c>
      <c r="AE56" s="1"/>
      <c r="AF56" s="1">
        <f>G56*P56</f>
        <v>61.912999999999997</v>
      </c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98</v>
      </c>
      <c r="B57" s="1" t="s">
        <v>36</v>
      </c>
      <c r="C57" s="1">
        <v>104.30200000000001</v>
      </c>
      <c r="D57" s="1"/>
      <c r="E57" s="1">
        <v>30.614999999999998</v>
      </c>
      <c r="F57" s="1">
        <v>54.524999999999999</v>
      </c>
      <c r="G57" s="7">
        <v>1</v>
      </c>
      <c r="H57" s="1">
        <v>50</v>
      </c>
      <c r="I57" s="1" t="s">
        <v>37</v>
      </c>
      <c r="J57" s="1">
        <v>33.75</v>
      </c>
      <c r="K57" s="1">
        <f t="shared" si="9"/>
        <v>-3.1350000000000016</v>
      </c>
      <c r="L57" s="1">
        <f t="shared" si="1"/>
        <v>30.614999999999998</v>
      </c>
      <c r="M57" s="1"/>
      <c r="N57" s="1">
        <v>7.2250000000000094</v>
      </c>
      <c r="O57" s="1">
        <f t="shared" si="2"/>
        <v>6.1229999999999993</v>
      </c>
      <c r="P57" s="5"/>
      <c r="Q57" s="5"/>
      <c r="R57" s="1"/>
      <c r="S57" s="1">
        <f t="shared" si="4"/>
        <v>10.084925690021233</v>
      </c>
      <c r="T57" s="1">
        <f t="shared" si="5"/>
        <v>10.084925690021233</v>
      </c>
      <c r="U57" s="1">
        <v>7.6596000000000002</v>
      </c>
      <c r="V57" s="1">
        <v>4.5785999999999998</v>
      </c>
      <c r="W57" s="1">
        <v>2.5920000000000001</v>
      </c>
      <c r="X57" s="1">
        <v>4.7847999999999997</v>
      </c>
      <c r="Y57" s="1">
        <v>9.5540000000000003</v>
      </c>
      <c r="Z57" s="1">
        <v>9.8035999999999994</v>
      </c>
      <c r="AA57" s="1">
        <v>6.1590000000000007</v>
      </c>
      <c r="AB57" s="1">
        <v>6.7001999999999997</v>
      </c>
      <c r="AC57" s="1">
        <v>6.1459999999999999</v>
      </c>
      <c r="AD57" s="1">
        <v>3.9148000000000009</v>
      </c>
      <c r="AE57" s="1"/>
      <c r="AF57" s="1">
        <f>G57*P57</f>
        <v>0</v>
      </c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4" t="s">
        <v>99</v>
      </c>
      <c r="B58" s="14" t="s">
        <v>41</v>
      </c>
      <c r="C58" s="14"/>
      <c r="D58" s="14"/>
      <c r="E58" s="14"/>
      <c r="F58" s="14"/>
      <c r="G58" s="15">
        <v>0</v>
      </c>
      <c r="H58" s="14">
        <v>50</v>
      </c>
      <c r="I58" s="14" t="s">
        <v>37</v>
      </c>
      <c r="J58" s="14"/>
      <c r="K58" s="14">
        <f t="shared" si="9"/>
        <v>0</v>
      </c>
      <c r="L58" s="14">
        <f t="shared" si="1"/>
        <v>0</v>
      </c>
      <c r="M58" s="14"/>
      <c r="N58" s="14"/>
      <c r="O58" s="14">
        <f t="shared" si="2"/>
        <v>0</v>
      </c>
      <c r="P58" s="16"/>
      <c r="Q58" s="16"/>
      <c r="R58" s="14"/>
      <c r="S58" s="14" t="e">
        <f t="shared" si="4"/>
        <v>#DIV/0!</v>
      </c>
      <c r="T58" s="14" t="e">
        <f t="shared" si="5"/>
        <v>#DIV/0!</v>
      </c>
      <c r="U58" s="14">
        <v>0</v>
      </c>
      <c r="V58" s="14">
        <v>0</v>
      </c>
      <c r="W58" s="14">
        <v>0</v>
      </c>
      <c r="X58" s="14">
        <v>0</v>
      </c>
      <c r="Y58" s="14">
        <v>0</v>
      </c>
      <c r="Z58" s="14">
        <v>0</v>
      </c>
      <c r="AA58" s="14">
        <v>0</v>
      </c>
      <c r="AB58" s="14">
        <v>0</v>
      </c>
      <c r="AC58" s="14">
        <v>0</v>
      </c>
      <c r="AD58" s="14">
        <v>0</v>
      </c>
      <c r="AE58" s="14" t="s">
        <v>42</v>
      </c>
      <c r="AF58" s="14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0" t="s">
        <v>100</v>
      </c>
      <c r="B59" s="10" t="s">
        <v>36</v>
      </c>
      <c r="C59" s="10"/>
      <c r="D59" s="10">
        <v>142.66200000000001</v>
      </c>
      <c r="E59" s="10">
        <v>146.72999999999999</v>
      </c>
      <c r="F59" s="10">
        <v>-4.0679999999999996</v>
      </c>
      <c r="G59" s="11">
        <v>0</v>
      </c>
      <c r="H59" s="10" t="e">
        <v>#N/A</v>
      </c>
      <c r="I59" s="10" t="s">
        <v>55</v>
      </c>
      <c r="J59" s="10">
        <v>151.96199999999999</v>
      </c>
      <c r="K59" s="10">
        <f t="shared" si="9"/>
        <v>-5.2319999999999993</v>
      </c>
      <c r="L59" s="10">
        <f t="shared" si="1"/>
        <v>4.0679999999999836</v>
      </c>
      <c r="M59" s="10">
        <v>142.66200000000001</v>
      </c>
      <c r="N59" s="10"/>
      <c r="O59" s="10">
        <f t="shared" si="2"/>
        <v>0.81359999999999677</v>
      </c>
      <c r="P59" s="12"/>
      <c r="Q59" s="12"/>
      <c r="R59" s="10"/>
      <c r="S59" s="10">
        <f t="shared" si="4"/>
        <v>-5.0000000000000195</v>
      </c>
      <c r="T59" s="10">
        <f t="shared" si="5"/>
        <v>-5.0000000000000195</v>
      </c>
      <c r="U59" s="10">
        <v>0</v>
      </c>
      <c r="V59" s="10">
        <v>0</v>
      </c>
      <c r="W59" s="10">
        <v>0</v>
      </c>
      <c r="X59" s="10">
        <v>0</v>
      </c>
      <c r="Y59" s="10">
        <v>0</v>
      </c>
      <c r="Z59" s="10">
        <v>0</v>
      </c>
      <c r="AA59" s="10">
        <v>0</v>
      </c>
      <c r="AB59" s="10">
        <v>0</v>
      </c>
      <c r="AC59" s="10">
        <v>0</v>
      </c>
      <c r="AD59" s="10">
        <v>0</v>
      </c>
      <c r="AE59" s="10"/>
      <c r="AF59" s="10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101</v>
      </c>
      <c r="B60" s="1" t="s">
        <v>41</v>
      </c>
      <c r="C60" s="1">
        <v>703</v>
      </c>
      <c r="D60" s="1">
        <v>588</v>
      </c>
      <c r="E60" s="1">
        <v>753</v>
      </c>
      <c r="F60" s="1">
        <v>453</v>
      </c>
      <c r="G60" s="7">
        <v>0.4</v>
      </c>
      <c r="H60" s="1">
        <v>40</v>
      </c>
      <c r="I60" s="1" t="s">
        <v>37</v>
      </c>
      <c r="J60" s="1">
        <v>752</v>
      </c>
      <c r="K60" s="1">
        <f t="shared" si="9"/>
        <v>1</v>
      </c>
      <c r="L60" s="1">
        <f t="shared" si="1"/>
        <v>453</v>
      </c>
      <c r="M60" s="1">
        <v>300</v>
      </c>
      <c r="N60" s="1">
        <v>157.60000000000011</v>
      </c>
      <c r="O60" s="1">
        <f t="shared" si="2"/>
        <v>90.6</v>
      </c>
      <c r="P60" s="5">
        <f t="shared" ref="P60:P63" si="13">10*O60-N60-F60</f>
        <v>295.39999999999986</v>
      </c>
      <c r="Q60" s="5"/>
      <c r="R60" s="1"/>
      <c r="S60" s="1">
        <f t="shared" si="4"/>
        <v>10</v>
      </c>
      <c r="T60" s="1">
        <f t="shared" si="5"/>
        <v>6.7395143487858737</v>
      </c>
      <c r="U60" s="1">
        <v>94.6</v>
      </c>
      <c r="V60" s="1">
        <v>91.2</v>
      </c>
      <c r="W60" s="1">
        <v>99.2</v>
      </c>
      <c r="X60" s="1">
        <v>107.6</v>
      </c>
      <c r="Y60" s="1">
        <v>84.4</v>
      </c>
      <c r="Z60" s="1">
        <v>55.2</v>
      </c>
      <c r="AA60" s="1">
        <v>89.4</v>
      </c>
      <c r="AB60" s="1">
        <v>117.2</v>
      </c>
      <c r="AC60" s="1">
        <v>95.8</v>
      </c>
      <c r="AD60" s="1">
        <v>77.400000000000006</v>
      </c>
      <c r="AE60" s="1"/>
      <c r="AF60" s="1">
        <f>G60*P60</f>
        <v>118.15999999999995</v>
      </c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102</v>
      </c>
      <c r="B61" s="1" t="s">
        <v>41</v>
      </c>
      <c r="C61" s="1">
        <v>421</v>
      </c>
      <c r="D61" s="1">
        <v>630</v>
      </c>
      <c r="E61" s="1">
        <v>666</v>
      </c>
      <c r="F61" s="1">
        <v>315</v>
      </c>
      <c r="G61" s="7">
        <v>0.4</v>
      </c>
      <c r="H61" s="1">
        <v>40</v>
      </c>
      <c r="I61" s="1" t="s">
        <v>37</v>
      </c>
      <c r="J61" s="1">
        <v>673</v>
      </c>
      <c r="K61" s="1">
        <f t="shared" si="9"/>
        <v>-7</v>
      </c>
      <c r="L61" s="1">
        <f t="shared" si="1"/>
        <v>366</v>
      </c>
      <c r="M61" s="1">
        <v>300</v>
      </c>
      <c r="N61" s="1">
        <v>74.200000000000045</v>
      </c>
      <c r="O61" s="1">
        <f t="shared" si="2"/>
        <v>73.2</v>
      </c>
      <c r="P61" s="5">
        <f t="shared" si="13"/>
        <v>342.79999999999995</v>
      </c>
      <c r="Q61" s="5"/>
      <c r="R61" s="1"/>
      <c r="S61" s="1">
        <f t="shared" si="4"/>
        <v>10</v>
      </c>
      <c r="T61" s="1">
        <f t="shared" si="5"/>
        <v>5.3169398907103833</v>
      </c>
      <c r="U61" s="1">
        <v>67.2</v>
      </c>
      <c r="V61" s="1">
        <v>67.8</v>
      </c>
      <c r="W61" s="1">
        <v>75.2</v>
      </c>
      <c r="X61" s="1">
        <v>72.2</v>
      </c>
      <c r="Y61" s="1">
        <v>43.8</v>
      </c>
      <c r="Z61" s="1">
        <v>43.4</v>
      </c>
      <c r="AA61" s="1">
        <v>100</v>
      </c>
      <c r="AB61" s="1">
        <v>105.2</v>
      </c>
      <c r="AC61" s="1">
        <v>49.8</v>
      </c>
      <c r="AD61" s="1">
        <v>32</v>
      </c>
      <c r="AE61" s="1"/>
      <c r="AF61" s="1">
        <f>G61*P61</f>
        <v>137.11999999999998</v>
      </c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103</v>
      </c>
      <c r="B62" s="1" t="s">
        <v>36</v>
      </c>
      <c r="C62" s="1">
        <v>171.80199999999999</v>
      </c>
      <c r="D62" s="1">
        <v>124.934</v>
      </c>
      <c r="E62" s="1">
        <v>139.952</v>
      </c>
      <c r="F62" s="1">
        <v>119.354</v>
      </c>
      <c r="G62" s="7">
        <v>1</v>
      </c>
      <c r="H62" s="1">
        <v>40</v>
      </c>
      <c r="I62" s="1" t="s">
        <v>37</v>
      </c>
      <c r="J62" s="1">
        <v>180.9</v>
      </c>
      <c r="K62" s="1">
        <f t="shared" si="9"/>
        <v>-40.948000000000008</v>
      </c>
      <c r="L62" s="1">
        <f t="shared" si="1"/>
        <v>139.952</v>
      </c>
      <c r="M62" s="1"/>
      <c r="N62" s="1">
        <v>72.512799999999999</v>
      </c>
      <c r="O62" s="1">
        <f t="shared" si="2"/>
        <v>27.990400000000001</v>
      </c>
      <c r="P62" s="5">
        <f t="shared" si="13"/>
        <v>88.037199999999999</v>
      </c>
      <c r="Q62" s="5"/>
      <c r="R62" s="1"/>
      <c r="S62" s="1">
        <f t="shared" si="4"/>
        <v>10</v>
      </c>
      <c r="T62" s="1">
        <f t="shared" si="5"/>
        <v>6.8547359094546705</v>
      </c>
      <c r="U62" s="1">
        <v>29.95</v>
      </c>
      <c r="V62" s="1">
        <v>26.289000000000001</v>
      </c>
      <c r="W62" s="1">
        <v>26.0928</v>
      </c>
      <c r="X62" s="1">
        <v>26.736000000000001</v>
      </c>
      <c r="Y62" s="1">
        <v>24.586200000000002</v>
      </c>
      <c r="Z62" s="1">
        <v>24.132200000000001</v>
      </c>
      <c r="AA62" s="1">
        <v>33.514400000000002</v>
      </c>
      <c r="AB62" s="1">
        <v>37.122799999999998</v>
      </c>
      <c r="AC62" s="1">
        <v>40.0488</v>
      </c>
      <c r="AD62" s="1">
        <v>36.376600000000003</v>
      </c>
      <c r="AE62" s="1"/>
      <c r="AF62" s="1">
        <f>G62*P62</f>
        <v>88.037199999999999</v>
      </c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104</v>
      </c>
      <c r="B63" s="1" t="s">
        <v>36</v>
      </c>
      <c r="C63" s="1">
        <v>197.768</v>
      </c>
      <c r="D63" s="1">
        <v>120.80200000000001</v>
      </c>
      <c r="E63" s="1">
        <v>181.60300000000001</v>
      </c>
      <c r="F63" s="1">
        <v>127.212</v>
      </c>
      <c r="G63" s="7">
        <v>1</v>
      </c>
      <c r="H63" s="1">
        <v>40</v>
      </c>
      <c r="I63" s="1" t="s">
        <v>37</v>
      </c>
      <c r="J63" s="1">
        <v>186.4</v>
      </c>
      <c r="K63" s="1">
        <f t="shared" si="9"/>
        <v>-4.796999999999997</v>
      </c>
      <c r="L63" s="1">
        <f t="shared" si="1"/>
        <v>181.60300000000001</v>
      </c>
      <c r="M63" s="1"/>
      <c r="N63" s="1"/>
      <c r="O63" s="1">
        <f t="shared" si="2"/>
        <v>36.320599999999999</v>
      </c>
      <c r="P63" s="5">
        <f t="shared" si="13"/>
        <v>235.99400000000003</v>
      </c>
      <c r="Q63" s="5"/>
      <c r="R63" s="1"/>
      <c r="S63" s="1">
        <f t="shared" si="4"/>
        <v>10</v>
      </c>
      <c r="T63" s="1">
        <f t="shared" si="5"/>
        <v>3.5024751793747901</v>
      </c>
      <c r="U63" s="1">
        <v>21.042999999999999</v>
      </c>
      <c r="V63" s="1">
        <v>20.996600000000001</v>
      </c>
      <c r="W63" s="1">
        <v>34.194800000000001</v>
      </c>
      <c r="X63" s="1">
        <v>31.614799999999999</v>
      </c>
      <c r="Y63" s="1">
        <v>21.7592</v>
      </c>
      <c r="Z63" s="1">
        <v>22.220199999999998</v>
      </c>
      <c r="AA63" s="1">
        <v>25.766400000000001</v>
      </c>
      <c r="AB63" s="1">
        <v>29.360399999999998</v>
      </c>
      <c r="AC63" s="1">
        <v>33.914400000000001</v>
      </c>
      <c r="AD63" s="1">
        <v>30.4894</v>
      </c>
      <c r="AE63" s="1"/>
      <c r="AF63" s="1">
        <f>G63*P63</f>
        <v>235.99400000000003</v>
      </c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4" t="s">
        <v>105</v>
      </c>
      <c r="B64" s="14" t="s">
        <v>36</v>
      </c>
      <c r="C64" s="14"/>
      <c r="D64" s="14"/>
      <c r="E64" s="14"/>
      <c r="F64" s="14"/>
      <c r="G64" s="15">
        <v>0</v>
      </c>
      <c r="H64" s="14">
        <v>40</v>
      </c>
      <c r="I64" s="14" t="s">
        <v>37</v>
      </c>
      <c r="J64" s="14">
        <v>61.3</v>
      </c>
      <c r="K64" s="14">
        <f t="shared" si="9"/>
        <v>-61.3</v>
      </c>
      <c r="L64" s="14">
        <f t="shared" si="1"/>
        <v>0</v>
      </c>
      <c r="M64" s="14"/>
      <c r="N64" s="14"/>
      <c r="O64" s="14">
        <f t="shared" si="2"/>
        <v>0</v>
      </c>
      <c r="P64" s="16"/>
      <c r="Q64" s="16"/>
      <c r="R64" s="14"/>
      <c r="S64" s="14" t="e">
        <f t="shared" si="4"/>
        <v>#DIV/0!</v>
      </c>
      <c r="T64" s="14" t="e">
        <f t="shared" si="5"/>
        <v>#DIV/0!</v>
      </c>
      <c r="U64" s="14">
        <v>0</v>
      </c>
      <c r="V64" s="14">
        <v>0</v>
      </c>
      <c r="W64" s="14">
        <v>0</v>
      </c>
      <c r="X64" s="14">
        <v>0</v>
      </c>
      <c r="Y64" s="14">
        <v>0</v>
      </c>
      <c r="Z64" s="14">
        <v>0</v>
      </c>
      <c r="AA64" s="14">
        <v>0</v>
      </c>
      <c r="AB64" s="14">
        <v>0</v>
      </c>
      <c r="AC64" s="14">
        <v>0</v>
      </c>
      <c r="AD64" s="14">
        <v>0</v>
      </c>
      <c r="AE64" s="14" t="s">
        <v>42</v>
      </c>
      <c r="AF64" s="14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0" t="s">
        <v>106</v>
      </c>
      <c r="B65" s="10" t="s">
        <v>36</v>
      </c>
      <c r="C65" s="10"/>
      <c r="D65" s="10">
        <v>11.077</v>
      </c>
      <c r="E65" s="10">
        <v>11.077</v>
      </c>
      <c r="F65" s="10"/>
      <c r="G65" s="11">
        <v>0</v>
      </c>
      <c r="H65" s="10" t="e">
        <v>#N/A</v>
      </c>
      <c r="I65" s="10" t="s">
        <v>55</v>
      </c>
      <c r="J65" s="10">
        <v>11.077</v>
      </c>
      <c r="K65" s="10">
        <f t="shared" si="9"/>
        <v>0</v>
      </c>
      <c r="L65" s="10">
        <f t="shared" si="1"/>
        <v>0</v>
      </c>
      <c r="M65" s="10">
        <v>11.077</v>
      </c>
      <c r="N65" s="10"/>
      <c r="O65" s="10">
        <f t="shared" si="2"/>
        <v>0</v>
      </c>
      <c r="P65" s="12"/>
      <c r="Q65" s="12"/>
      <c r="R65" s="10"/>
      <c r="S65" s="10" t="e">
        <f t="shared" si="4"/>
        <v>#DIV/0!</v>
      </c>
      <c r="T65" s="10" t="e">
        <f t="shared" si="5"/>
        <v>#DIV/0!</v>
      </c>
      <c r="U65" s="10">
        <v>0</v>
      </c>
      <c r="V65" s="10">
        <v>0</v>
      </c>
      <c r="W65" s="10">
        <v>0</v>
      </c>
      <c r="X65" s="10">
        <v>0</v>
      </c>
      <c r="Y65" s="10">
        <v>0</v>
      </c>
      <c r="Z65" s="10">
        <v>0</v>
      </c>
      <c r="AA65" s="10">
        <v>0</v>
      </c>
      <c r="AB65" s="10">
        <v>0</v>
      </c>
      <c r="AC65" s="10">
        <v>0</v>
      </c>
      <c r="AD65" s="10">
        <v>0</v>
      </c>
      <c r="AE65" s="10"/>
      <c r="AF65" s="10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107</v>
      </c>
      <c r="B66" s="1" t="s">
        <v>36</v>
      </c>
      <c r="C66" s="1">
        <v>32.868000000000002</v>
      </c>
      <c r="D66" s="1">
        <v>97.180999999999997</v>
      </c>
      <c r="E66" s="1">
        <v>20.576000000000001</v>
      </c>
      <c r="F66" s="1">
        <v>88.578999999999994</v>
      </c>
      <c r="G66" s="7">
        <v>1</v>
      </c>
      <c r="H66" s="1">
        <v>30</v>
      </c>
      <c r="I66" s="1" t="s">
        <v>37</v>
      </c>
      <c r="J66" s="1">
        <v>39.1</v>
      </c>
      <c r="K66" s="1">
        <f t="shared" ref="K66:K95" si="14">E66-J66</f>
        <v>-18.524000000000001</v>
      </c>
      <c r="L66" s="1">
        <f t="shared" si="1"/>
        <v>20.576000000000001</v>
      </c>
      <c r="M66" s="1"/>
      <c r="N66" s="1">
        <v>47.447999999999979</v>
      </c>
      <c r="O66" s="1">
        <f t="shared" si="2"/>
        <v>4.1151999999999997</v>
      </c>
      <c r="P66" s="5"/>
      <c r="Q66" s="5"/>
      <c r="R66" s="1"/>
      <c r="S66" s="1">
        <f t="shared" si="4"/>
        <v>33.054772550544321</v>
      </c>
      <c r="T66" s="1">
        <f t="shared" si="5"/>
        <v>33.054772550544321</v>
      </c>
      <c r="U66" s="1">
        <v>13.747400000000001</v>
      </c>
      <c r="V66" s="1">
        <v>14.255800000000001</v>
      </c>
      <c r="W66" s="1">
        <v>7.8226000000000004</v>
      </c>
      <c r="X66" s="1">
        <v>7.1769999999999996</v>
      </c>
      <c r="Y66" s="1">
        <v>9.279399999999999</v>
      </c>
      <c r="Z66" s="1">
        <v>10.6318</v>
      </c>
      <c r="AA66" s="1">
        <v>15.173</v>
      </c>
      <c r="AB66" s="1">
        <v>14.016999999999999</v>
      </c>
      <c r="AC66" s="1">
        <v>8.0774000000000008</v>
      </c>
      <c r="AD66" s="1">
        <v>5.4201999999999986</v>
      </c>
      <c r="AE66" s="1"/>
      <c r="AF66" s="1">
        <f>G66*P66</f>
        <v>0</v>
      </c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4" t="s">
        <v>108</v>
      </c>
      <c r="B67" s="14" t="s">
        <v>41</v>
      </c>
      <c r="C67" s="14">
        <v>7</v>
      </c>
      <c r="D67" s="14">
        <v>1</v>
      </c>
      <c r="E67" s="14">
        <v>1</v>
      </c>
      <c r="F67" s="14"/>
      <c r="G67" s="15">
        <v>0</v>
      </c>
      <c r="H67" s="14">
        <v>60</v>
      </c>
      <c r="I67" s="14" t="s">
        <v>37</v>
      </c>
      <c r="J67" s="14">
        <v>4</v>
      </c>
      <c r="K67" s="14">
        <f t="shared" si="14"/>
        <v>-3</v>
      </c>
      <c r="L67" s="14">
        <f t="shared" ref="L67:L98" si="15">E67-M67</f>
        <v>1</v>
      </c>
      <c r="M67" s="14"/>
      <c r="N67" s="14"/>
      <c r="O67" s="14">
        <f t="shared" ref="O67:O98" si="16">L67/5</f>
        <v>0.2</v>
      </c>
      <c r="P67" s="16"/>
      <c r="Q67" s="16"/>
      <c r="R67" s="14"/>
      <c r="S67" s="14">
        <f t="shared" ref="S67:S98" si="17">(F67+N67+P67)/O67</f>
        <v>0</v>
      </c>
      <c r="T67" s="14">
        <f t="shared" ref="T67:T98" si="18">(F67+N67)/O67</f>
        <v>0</v>
      </c>
      <c r="U67" s="14">
        <v>2.6</v>
      </c>
      <c r="V67" s="14">
        <v>4.5999999999999996</v>
      </c>
      <c r="W67" s="14">
        <v>11.4</v>
      </c>
      <c r="X67" s="14">
        <v>15</v>
      </c>
      <c r="Y67" s="14">
        <v>5.6</v>
      </c>
      <c r="Z67" s="14">
        <v>0</v>
      </c>
      <c r="AA67" s="14">
        <v>0</v>
      </c>
      <c r="AB67" s="14">
        <v>0</v>
      </c>
      <c r="AC67" s="14">
        <v>0</v>
      </c>
      <c r="AD67" s="14">
        <v>0</v>
      </c>
      <c r="AE67" s="14" t="s">
        <v>42</v>
      </c>
      <c r="AF67" s="14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0" t="s">
        <v>109</v>
      </c>
      <c r="B68" s="10" t="s">
        <v>41</v>
      </c>
      <c r="C68" s="10"/>
      <c r="D68" s="10">
        <v>4</v>
      </c>
      <c r="E68" s="10">
        <v>4</v>
      </c>
      <c r="F68" s="10"/>
      <c r="G68" s="11">
        <v>0</v>
      </c>
      <c r="H68" s="10" t="e">
        <v>#N/A</v>
      </c>
      <c r="I68" s="10" t="s">
        <v>55</v>
      </c>
      <c r="J68" s="10">
        <v>4</v>
      </c>
      <c r="K68" s="10">
        <f t="shared" si="14"/>
        <v>0</v>
      </c>
      <c r="L68" s="10">
        <f t="shared" si="15"/>
        <v>4</v>
      </c>
      <c r="M68" s="10"/>
      <c r="N68" s="10"/>
      <c r="O68" s="10">
        <f t="shared" si="16"/>
        <v>0.8</v>
      </c>
      <c r="P68" s="12"/>
      <c r="Q68" s="12"/>
      <c r="R68" s="10"/>
      <c r="S68" s="10">
        <f t="shared" si="17"/>
        <v>0</v>
      </c>
      <c r="T68" s="10">
        <f t="shared" si="18"/>
        <v>0</v>
      </c>
      <c r="U68" s="10">
        <v>0.8</v>
      </c>
      <c r="V68" s="10">
        <v>0</v>
      </c>
      <c r="W68" s="10">
        <v>0</v>
      </c>
      <c r="X68" s="10">
        <v>0</v>
      </c>
      <c r="Y68" s="10">
        <v>0</v>
      </c>
      <c r="Z68" s="10">
        <v>0</v>
      </c>
      <c r="AA68" s="10">
        <v>0</v>
      </c>
      <c r="AB68" s="10">
        <v>0</v>
      </c>
      <c r="AC68" s="10">
        <v>0</v>
      </c>
      <c r="AD68" s="10">
        <v>0</v>
      </c>
      <c r="AE68" s="10"/>
      <c r="AF68" s="10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4" t="s">
        <v>110</v>
      </c>
      <c r="B69" s="14" t="s">
        <v>41</v>
      </c>
      <c r="C69" s="14"/>
      <c r="D69" s="14"/>
      <c r="E69" s="14"/>
      <c r="F69" s="14"/>
      <c r="G69" s="15">
        <v>0</v>
      </c>
      <c r="H69" s="14">
        <v>50</v>
      </c>
      <c r="I69" s="14" t="s">
        <v>37</v>
      </c>
      <c r="J69" s="14"/>
      <c r="K69" s="14">
        <f t="shared" si="14"/>
        <v>0</v>
      </c>
      <c r="L69" s="14">
        <f t="shared" si="15"/>
        <v>0</v>
      </c>
      <c r="M69" s="14"/>
      <c r="N69" s="14"/>
      <c r="O69" s="14">
        <f t="shared" si="16"/>
        <v>0</v>
      </c>
      <c r="P69" s="16"/>
      <c r="Q69" s="16"/>
      <c r="R69" s="14"/>
      <c r="S69" s="14" t="e">
        <f t="shared" si="17"/>
        <v>#DIV/0!</v>
      </c>
      <c r="T69" s="14" t="e">
        <f t="shared" si="18"/>
        <v>#DIV/0!</v>
      </c>
      <c r="U69" s="14">
        <v>0</v>
      </c>
      <c r="V69" s="14">
        <v>0</v>
      </c>
      <c r="W69" s="14">
        <v>0</v>
      </c>
      <c r="X69" s="14">
        <v>0</v>
      </c>
      <c r="Y69" s="14">
        <v>0</v>
      </c>
      <c r="Z69" s="14">
        <v>0</v>
      </c>
      <c r="AA69" s="14">
        <v>0</v>
      </c>
      <c r="AB69" s="14">
        <v>0</v>
      </c>
      <c r="AC69" s="14">
        <v>0</v>
      </c>
      <c r="AD69" s="14">
        <v>0</v>
      </c>
      <c r="AE69" s="14" t="s">
        <v>42</v>
      </c>
      <c r="AF69" s="14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4" t="s">
        <v>111</v>
      </c>
      <c r="B70" s="14" t="s">
        <v>41</v>
      </c>
      <c r="C70" s="14"/>
      <c r="D70" s="14"/>
      <c r="E70" s="14"/>
      <c r="F70" s="14"/>
      <c r="G70" s="15">
        <v>0</v>
      </c>
      <c r="H70" s="14">
        <v>50</v>
      </c>
      <c r="I70" s="14" t="s">
        <v>37</v>
      </c>
      <c r="J70" s="14"/>
      <c r="K70" s="14">
        <f t="shared" si="14"/>
        <v>0</v>
      </c>
      <c r="L70" s="14">
        <f t="shared" si="15"/>
        <v>0</v>
      </c>
      <c r="M70" s="14"/>
      <c r="N70" s="14"/>
      <c r="O70" s="14">
        <f t="shared" si="16"/>
        <v>0</v>
      </c>
      <c r="P70" s="16"/>
      <c r="Q70" s="16"/>
      <c r="R70" s="14"/>
      <c r="S70" s="14" t="e">
        <f t="shared" si="17"/>
        <v>#DIV/0!</v>
      </c>
      <c r="T70" s="14" t="e">
        <f t="shared" si="18"/>
        <v>#DIV/0!</v>
      </c>
      <c r="U70" s="14">
        <v>0</v>
      </c>
      <c r="V70" s="14">
        <v>0</v>
      </c>
      <c r="W70" s="14">
        <v>0</v>
      </c>
      <c r="X70" s="14">
        <v>0</v>
      </c>
      <c r="Y70" s="14">
        <v>0</v>
      </c>
      <c r="Z70" s="14">
        <v>0</v>
      </c>
      <c r="AA70" s="14">
        <v>0</v>
      </c>
      <c r="AB70" s="14">
        <v>0</v>
      </c>
      <c r="AC70" s="14">
        <v>0</v>
      </c>
      <c r="AD70" s="14">
        <v>0</v>
      </c>
      <c r="AE70" s="14" t="s">
        <v>42</v>
      </c>
      <c r="AF70" s="14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4" t="s">
        <v>112</v>
      </c>
      <c r="B71" s="14" t="s">
        <v>41</v>
      </c>
      <c r="C71" s="14"/>
      <c r="D71" s="14"/>
      <c r="E71" s="14"/>
      <c r="F71" s="14"/>
      <c r="G71" s="15">
        <v>0</v>
      </c>
      <c r="H71" s="14">
        <v>30</v>
      </c>
      <c r="I71" s="14" t="s">
        <v>37</v>
      </c>
      <c r="J71" s="14"/>
      <c r="K71" s="14">
        <f t="shared" si="14"/>
        <v>0</v>
      </c>
      <c r="L71" s="14">
        <f t="shared" si="15"/>
        <v>0</v>
      </c>
      <c r="M71" s="14"/>
      <c r="N71" s="14"/>
      <c r="O71" s="14">
        <f t="shared" si="16"/>
        <v>0</v>
      </c>
      <c r="P71" s="16"/>
      <c r="Q71" s="16"/>
      <c r="R71" s="14"/>
      <c r="S71" s="14" t="e">
        <f t="shared" si="17"/>
        <v>#DIV/0!</v>
      </c>
      <c r="T71" s="14" t="e">
        <f t="shared" si="18"/>
        <v>#DIV/0!</v>
      </c>
      <c r="U71" s="14">
        <v>0</v>
      </c>
      <c r="V71" s="14">
        <v>0</v>
      </c>
      <c r="W71" s="14">
        <v>0</v>
      </c>
      <c r="X71" s="14">
        <v>0</v>
      </c>
      <c r="Y71" s="14">
        <v>0</v>
      </c>
      <c r="Z71" s="14">
        <v>0</v>
      </c>
      <c r="AA71" s="14">
        <v>0</v>
      </c>
      <c r="AB71" s="14">
        <v>0</v>
      </c>
      <c r="AC71" s="14">
        <v>0</v>
      </c>
      <c r="AD71" s="14">
        <v>0</v>
      </c>
      <c r="AE71" s="14" t="s">
        <v>42</v>
      </c>
      <c r="AF71" s="14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4" t="s">
        <v>113</v>
      </c>
      <c r="B72" s="14" t="s">
        <v>41</v>
      </c>
      <c r="C72" s="14"/>
      <c r="D72" s="14"/>
      <c r="E72" s="14"/>
      <c r="F72" s="14"/>
      <c r="G72" s="15">
        <v>0</v>
      </c>
      <c r="H72" s="14">
        <v>55</v>
      </c>
      <c r="I72" s="14" t="s">
        <v>37</v>
      </c>
      <c r="J72" s="14"/>
      <c r="K72" s="14">
        <f t="shared" si="14"/>
        <v>0</v>
      </c>
      <c r="L72" s="14">
        <f t="shared" si="15"/>
        <v>0</v>
      </c>
      <c r="M72" s="14"/>
      <c r="N72" s="14"/>
      <c r="O72" s="14">
        <f t="shared" si="16"/>
        <v>0</v>
      </c>
      <c r="P72" s="16"/>
      <c r="Q72" s="16"/>
      <c r="R72" s="14"/>
      <c r="S72" s="14" t="e">
        <f t="shared" si="17"/>
        <v>#DIV/0!</v>
      </c>
      <c r="T72" s="14" t="e">
        <f t="shared" si="18"/>
        <v>#DIV/0!</v>
      </c>
      <c r="U72" s="14">
        <v>0</v>
      </c>
      <c r="V72" s="14">
        <v>0</v>
      </c>
      <c r="W72" s="14">
        <v>0</v>
      </c>
      <c r="X72" s="14">
        <v>0</v>
      </c>
      <c r="Y72" s="14">
        <v>0</v>
      </c>
      <c r="Z72" s="14">
        <v>0</v>
      </c>
      <c r="AA72" s="14">
        <v>0</v>
      </c>
      <c r="AB72" s="14">
        <v>0</v>
      </c>
      <c r="AC72" s="14">
        <v>0</v>
      </c>
      <c r="AD72" s="14">
        <v>0</v>
      </c>
      <c r="AE72" s="14" t="s">
        <v>42</v>
      </c>
      <c r="AF72" s="14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4" t="s">
        <v>114</v>
      </c>
      <c r="B73" s="14" t="s">
        <v>41</v>
      </c>
      <c r="C73" s="14"/>
      <c r="D73" s="14"/>
      <c r="E73" s="14"/>
      <c r="F73" s="14"/>
      <c r="G73" s="15">
        <v>0</v>
      </c>
      <c r="H73" s="14">
        <v>40</v>
      </c>
      <c r="I73" s="14" t="s">
        <v>37</v>
      </c>
      <c r="J73" s="14"/>
      <c r="K73" s="14">
        <f t="shared" si="14"/>
        <v>0</v>
      </c>
      <c r="L73" s="14">
        <f t="shared" si="15"/>
        <v>0</v>
      </c>
      <c r="M73" s="14"/>
      <c r="N73" s="14"/>
      <c r="O73" s="14">
        <f t="shared" si="16"/>
        <v>0</v>
      </c>
      <c r="P73" s="16"/>
      <c r="Q73" s="16"/>
      <c r="R73" s="14"/>
      <c r="S73" s="14" t="e">
        <f t="shared" si="17"/>
        <v>#DIV/0!</v>
      </c>
      <c r="T73" s="14" t="e">
        <f t="shared" si="18"/>
        <v>#DIV/0!</v>
      </c>
      <c r="U73" s="14">
        <v>0</v>
      </c>
      <c r="V73" s="14">
        <v>0</v>
      </c>
      <c r="W73" s="14">
        <v>0</v>
      </c>
      <c r="X73" s="14">
        <v>0</v>
      </c>
      <c r="Y73" s="14">
        <v>0</v>
      </c>
      <c r="Z73" s="14">
        <v>0</v>
      </c>
      <c r="AA73" s="14">
        <v>0</v>
      </c>
      <c r="AB73" s="14">
        <v>0</v>
      </c>
      <c r="AC73" s="14">
        <v>0</v>
      </c>
      <c r="AD73" s="14">
        <v>0</v>
      </c>
      <c r="AE73" s="14" t="s">
        <v>42</v>
      </c>
      <c r="AF73" s="14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115</v>
      </c>
      <c r="B74" s="1" t="s">
        <v>41</v>
      </c>
      <c r="C74" s="1">
        <v>154</v>
      </c>
      <c r="D74" s="1"/>
      <c r="E74" s="1">
        <v>123</v>
      </c>
      <c r="F74" s="1">
        <v>27</v>
      </c>
      <c r="G74" s="7">
        <v>0.4</v>
      </c>
      <c r="H74" s="1">
        <v>50</v>
      </c>
      <c r="I74" s="1" t="s">
        <v>37</v>
      </c>
      <c r="J74" s="1">
        <v>126</v>
      </c>
      <c r="K74" s="1">
        <f t="shared" si="14"/>
        <v>-3</v>
      </c>
      <c r="L74" s="1">
        <f t="shared" si="15"/>
        <v>123</v>
      </c>
      <c r="M74" s="1"/>
      <c r="N74" s="1">
        <v>54</v>
      </c>
      <c r="O74" s="1">
        <f t="shared" si="16"/>
        <v>24.6</v>
      </c>
      <c r="P74" s="5">
        <f>9*O74-N74-F74</f>
        <v>140.4</v>
      </c>
      <c r="Q74" s="5"/>
      <c r="R74" s="1"/>
      <c r="S74" s="1">
        <f t="shared" si="17"/>
        <v>9</v>
      </c>
      <c r="T74" s="1">
        <f t="shared" si="18"/>
        <v>3.2926829268292681</v>
      </c>
      <c r="U74" s="1">
        <v>17.600000000000001</v>
      </c>
      <c r="V74" s="1">
        <v>12</v>
      </c>
      <c r="W74" s="1">
        <v>16.399999999999999</v>
      </c>
      <c r="X74" s="1">
        <v>25.4</v>
      </c>
      <c r="Y74" s="1">
        <v>12.4</v>
      </c>
      <c r="Z74" s="1">
        <v>3.4</v>
      </c>
      <c r="AA74" s="1">
        <v>6</v>
      </c>
      <c r="AB74" s="1">
        <v>8.8000000000000007</v>
      </c>
      <c r="AC74" s="1">
        <v>14.2</v>
      </c>
      <c r="AD74" s="1">
        <v>11.4</v>
      </c>
      <c r="AE74" s="1"/>
      <c r="AF74" s="1">
        <f>G74*P74</f>
        <v>56.160000000000004</v>
      </c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7" t="s">
        <v>116</v>
      </c>
      <c r="B75" s="1" t="s">
        <v>41</v>
      </c>
      <c r="C75" s="1"/>
      <c r="D75" s="1"/>
      <c r="E75" s="1"/>
      <c r="F75" s="1"/>
      <c r="G75" s="7">
        <v>0.06</v>
      </c>
      <c r="H75" s="1">
        <v>60</v>
      </c>
      <c r="I75" s="1" t="s">
        <v>37</v>
      </c>
      <c r="J75" s="1"/>
      <c r="K75" s="1">
        <f t="shared" si="14"/>
        <v>0</v>
      </c>
      <c r="L75" s="1">
        <f t="shared" si="15"/>
        <v>0</v>
      </c>
      <c r="M75" s="1"/>
      <c r="N75" s="17"/>
      <c r="O75" s="1">
        <f t="shared" si="16"/>
        <v>0</v>
      </c>
      <c r="P75" s="18">
        <v>10</v>
      </c>
      <c r="Q75" s="5"/>
      <c r="R75" s="1"/>
      <c r="S75" s="1" t="e">
        <f t="shared" si="17"/>
        <v>#DIV/0!</v>
      </c>
      <c r="T75" s="1" t="e">
        <f t="shared" si="18"/>
        <v>#DIV/0!</v>
      </c>
      <c r="U75" s="1">
        <v>0</v>
      </c>
      <c r="V75" s="1">
        <v>0</v>
      </c>
      <c r="W75" s="1">
        <v>0</v>
      </c>
      <c r="X75" s="1">
        <v>0</v>
      </c>
      <c r="Y75" s="1">
        <v>0</v>
      </c>
      <c r="Z75" s="1">
        <v>0</v>
      </c>
      <c r="AA75" s="1">
        <v>0</v>
      </c>
      <c r="AB75" s="1">
        <v>0</v>
      </c>
      <c r="AC75" s="1">
        <v>0</v>
      </c>
      <c r="AD75" s="1">
        <v>0</v>
      </c>
      <c r="AE75" s="17" t="s">
        <v>117</v>
      </c>
      <c r="AF75" s="1">
        <f>G75*P75</f>
        <v>0.6</v>
      </c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7" t="s">
        <v>118</v>
      </c>
      <c r="B76" s="1" t="s">
        <v>41</v>
      </c>
      <c r="C76" s="1"/>
      <c r="D76" s="1"/>
      <c r="E76" s="1">
        <v>-2</v>
      </c>
      <c r="F76" s="1"/>
      <c r="G76" s="7">
        <v>0.15</v>
      </c>
      <c r="H76" s="1">
        <v>60</v>
      </c>
      <c r="I76" s="1" t="s">
        <v>37</v>
      </c>
      <c r="J76" s="1"/>
      <c r="K76" s="1">
        <f t="shared" si="14"/>
        <v>-2</v>
      </c>
      <c r="L76" s="1">
        <f t="shared" si="15"/>
        <v>-2</v>
      </c>
      <c r="M76" s="1"/>
      <c r="N76" s="17"/>
      <c r="O76" s="1">
        <f t="shared" si="16"/>
        <v>-0.4</v>
      </c>
      <c r="P76" s="18">
        <v>10</v>
      </c>
      <c r="Q76" s="5"/>
      <c r="R76" s="1"/>
      <c r="S76" s="1">
        <f t="shared" si="17"/>
        <v>-25</v>
      </c>
      <c r="T76" s="1">
        <f t="shared" si="18"/>
        <v>0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  <c r="Z76" s="1">
        <v>0</v>
      </c>
      <c r="AA76" s="1">
        <v>0</v>
      </c>
      <c r="AB76" s="1">
        <v>0</v>
      </c>
      <c r="AC76" s="1">
        <v>0</v>
      </c>
      <c r="AD76" s="1">
        <v>0</v>
      </c>
      <c r="AE76" s="17" t="s">
        <v>93</v>
      </c>
      <c r="AF76" s="1">
        <f>G76*P76</f>
        <v>1.5</v>
      </c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 t="s">
        <v>119</v>
      </c>
      <c r="B77" s="1" t="s">
        <v>41</v>
      </c>
      <c r="C77" s="1">
        <v>174</v>
      </c>
      <c r="D77" s="1">
        <v>120</v>
      </c>
      <c r="E77" s="1">
        <v>113</v>
      </c>
      <c r="F77" s="1">
        <v>176</v>
      </c>
      <c r="G77" s="7">
        <v>0.4</v>
      </c>
      <c r="H77" s="1">
        <v>55</v>
      </c>
      <c r="I77" s="1" t="s">
        <v>37</v>
      </c>
      <c r="J77" s="1">
        <v>114</v>
      </c>
      <c r="K77" s="1">
        <f t="shared" si="14"/>
        <v>-1</v>
      </c>
      <c r="L77" s="1">
        <f t="shared" si="15"/>
        <v>113</v>
      </c>
      <c r="M77" s="1"/>
      <c r="N77" s="1"/>
      <c r="O77" s="1">
        <f t="shared" si="16"/>
        <v>22.6</v>
      </c>
      <c r="P77" s="5">
        <f t="shared" ref="P74:P87" si="19">10*O77-N77-F77</f>
        <v>50</v>
      </c>
      <c r="Q77" s="5"/>
      <c r="R77" s="1"/>
      <c r="S77" s="1">
        <f t="shared" si="17"/>
        <v>10</v>
      </c>
      <c r="T77" s="1">
        <f t="shared" si="18"/>
        <v>7.7876106194690262</v>
      </c>
      <c r="U77" s="1">
        <v>13.2</v>
      </c>
      <c r="V77" s="1">
        <v>13</v>
      </c>
      <c r="W77" s="1">
        <v>28.8</v>
      </c>
      <c r="X77" s="1">
        <v>23</v>
      </c>
      <c r="Y77" s="1">
        <v>0</v>
      </c>
      <c r="Z77" s="1">
        <v>0</v>
      </c>
      <c r="AA77" s="1">
        <v>21.6</v>
      </c>
      <c r="AB77" s="1">
        <v>22.8</v>
      </c>
      <c r="AC77" s="1">
        <v>8.4</v>
      </c>
      <c r="AD77" s="1">
        <v>7.2</v>
      </c>
      <c r="AE77" s="1"/>
      <c r="AF77" s="1">
        <f>G77*P77</f>
        <v>20</v>
      </c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 t="s">
        <v>120</v>
      </c>
      <c r="B78" s="1" t="s">
        <v>36</v>
      </c>
      <c r="C78" s="1">
        <v>46</v>
      </c>
      <c r="D78" s="1"/>
      <c r="E78" s="1">
        <v>8.6080000000000005</v>
      </c>
      <c r="F78" s="1">
        <v>37.392000000000003</v>
      </c>
      <c r="G78" s="7">
        <v>1</v>
      </c>
      <c r="H78" s="1">
        <v>55</v>
      </c>
      <c r="I78" s="1" t="s">
        <v>37</v>
      </c>
      <c r="J78" s="1">
        <v>8</v>
      </c>
      <c r="K78" s="1">
        <f t="shared" si="14"/>
        <v>0.60800000000000054</v>
      </c>
      <c r="L78" s="1">
        <f t="shared" si="15"/>
        <v>8.6080000000000005</v>
      </c>
      <c r="M78" s="1"/>
      <c r="N78" s="1"/>
      <c r="O78" s="1">
        <f t="shared" si="16"/>
        <v>1.7216</v>
      </c>
      <c r="P78" s="5"/>
      <c r="Q78" s="5"/>
      <c r="R78" s="1"/>
      <c r="S78" s="1">
        <f t="shared" si="17"/>
        <v>21.71933085501859</v>
      </c>
      <c r="T78" s="1">
        <f t="shared" si="18"/>
        <v>21.71933085501859</v>
      </c>
      <c r="U78" s="1">
        <v>0.85839999999999994</v>
      </c>
      <c r="V78" s="1">
        <v>2.0084</v>
      </c>
      <c r="W78" s="1">
        <v>3.6928000000000001</v>
      </c>
      <c r="X78" s="1">
        <v>2.5455999999999999</v>
      </c>
      <c r="Y78" s="1">
        <v>2.5933999999999999</v>
      </c>
      <c r="Z78" s="1">
        <v>3.7574000000000001</v>
      </c>
      <c r="AA78" s="1">
        <v>5.7810000000000006</v>
      </c>
      <c r="AB78" s="1">
        <v>6.3582000000000001</v>
      </c>
      <c r="AC78" s="1">
        <v>6.3140000000000001</v>
      </c>
      <c r="AD78" s="1">
        <v>6.0284000000000004</v>
      </c>
      <c r="AE78" s="31" t="s">
        <v>82</v>
      </c>
      <c r="AF78" s="1">
        <f>G78*P78</f>
        <v>0</v>
      </c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 t="s">
        <v>121</v>
      </c>
      <c r="B79" s="1" t="s">
        <v>41</v>
      </c>
      <c r="C79" s="1">
        <v>22</v>
      </c>
      <c r="D79" s="1"/>
      <c r="E79" s="1">
        <v>6</v>
      </c>
      <c r="F79" s="1">
        <v>15</v>
      </c>
      <c r="G79" s="7">
        <v>0.2</v>
      </c>
      <c r="H79" s="1">
        <v>40</v>
      </c>
      <c r="I79" s="1" t="s">
        <v>37</v>
      </c>
      <c r="J79" s="1">
        <v>6</v>
      </c>
      <c r="K79" s="1">
        <f t="shared" si="14"/>
        <v>0</v>
      </c>
      <c r="L79" s="1">
        <f t="shared" si="15"/>
        <v>6</v>
      </c>
      <c r="M79" s="1"/>
      <c r="N79" s="1"/>
      <c r="O79" s="1">
        <f t="shared" si="16"/>
        <v>1.2</v>
      </c>
      <c r="P79" s="5"/>
      <c r="Q79" s="5"/>
      <c r="R79" s="1"/>
      <c r="S79" s="1">
        <f t="shared" si="17"/>
        <v>12.5</v>
      </c>
      <c r="T79" s="1">
        <f t="shared" si="18"/>
        <v>12.5</v>
      </c>
      <c r="U79" s="1">
        <v>1.4</v>
      </c>
      <c r="V79" s="1">
        <v>0.4</v>
      </c>
      <c r="W79" s="1">
        <v>0.8</v>
      </c>
      <c r="X79" s="1">
        <v>-0.6</v>
      </c>
      <c r="Y79" s="1">
        <v>-2</v>
      </c>
      <c r="Z79" s="1">
        <v>-1.4</v>
      </c>
      <c r="AA79" s="1">
        <v>-1</v>
      </c>
      <c r="AB79" s="1">
        <v>1.2</v>
      </c>
      <c r="AC79" s="1">
        <v>3</v>
      </c>
      <c r="AD79" s="1">
        <v>1.4</v>
      </c>
      <c r="AE79" s="31" t="s">
        <v>82</v>
      </c>
      <c r="AF79" s="1">
        <f>G79*P79</f>
        <v>0</v>
      </c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 t="s">
        <v>122</v>
      </c>
      <c r="B80" s="1" t="s">
        <v>41</v>
      </c>
      <c r="C80" s="1">
        <v>57</v>
      </c>
      <c r="D80" s="1">
        <v>66</v>
      </c>
      <c r="E80" s="1">
        <v>39</v>
      </c>
      <c r="F80" s="1">
        <v>83</v>
      </c>
      <c r="G80" s="7">
        <v>0.2</v>
      </c>
      <c r="H80" s="1">
        <v>35</v>
      </c>
      <c r="I80" s="1" t="s">
        <v>37</v>
      </c>
      <c r="J80" s="1">
        <v>39</v>
      </c>
      <c r="K80" s="1">
        <f t="shared" si="14"/>
        <v>0</v>
      </c>
      <c r="L80" s="1">
        <f t="shared" si="15"/>
        <v>39</v>
      </c>
      <c r="M80" s="1"/>
      <c r="N80" s="1"/>
      <c r="O80" s="1">
        <f t="shared" si="16"/>
        <v>7.8</v>
      </c>
      <c r="P80" s="5"/>
      <c r="Q80" s="5"/>
      <c r="R80" s="1"/>
      <c r="S80" s="1">
        <f t="shared" si="17"/>
        <v>10.641025641025641</v>
      </c>
      <c r="T80" s="1">
        <f t="shared" si="18"/>
        <v>10.641025641025641</v>
      </c>
      <c r="U80" s="1">
        <v>5.6</v>
      </c>
      <c r="V80" s="1">
        <v>8.1999999999999993</v>
      </c>
      <c r="W80" s="1">
        <v>13.2</v>
      </c>
      <c r="X80" s="1">
        <v>9.4</v>
      </c>
      <c r="Y80" s="1">
        <v>-0.6</v>
      </c>
      <c r="Z80" s="1">
        <v>-0.8</v>
      </c>
      <c r="AA80" s="1">
        <v>12.6</v>
      </c>
      <c r="AB80" s="1">
        <v>14</v>
      </c>
      <c r="AC80" s="1">
        <v>4.8</v>
      </c>
      <c r="AD80" s="1">
        <v>3.6</v>
      </c>
      <c r="AE80" s="1"/>
      <c r="AF80" s="1">
        <f>G80*P80</f>
        <v>0</v>
      </c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25" t="s">
        <v>123</v>
      </c>
      <c r="B81" s="25" t="s">
        <v>36</v>
      </c>
      <c r="C81" s="25">
        <v>202.798</v>
      </c>
      <c r="D81" s="25">
        <v>258.95999999999998</v>
      </c>
      <c r="E81" s="25">
        <v>307.298</v>
      </c>
      <c r="F81" s="25">
        <v>137.38399999999999</v>
      </c>
      <c r="G81" s="26">
        <v>1</v>
      </c>
      <c r="H81" s="25">
        <v>60</v>
      </c>
      <c r="I81" s="25" t="s">
        <v>37</v>
      </c>
      <c r="J81" s="25">
        <v>303.92</v>
      </c>
      <c r="K81" s="25">
        <f t="shared" si="14"/>
        <v>3.3779999999999859</v>
      </c>
      <c r="L81" s="25">
        <f t="shared" si="15"/>
        <v>104.06800000000001</v>
      </c>
      <c r="M81" s="25">
        <v>203.23</v>
      </c>
      <c r="N81" s="25"/>
      <c r="O81" s="25">
        <f t="shared" si="16"/>
        <v>20.813600000000001</v>
      </c>
      <c r="P81" s="27">
        <f t="shared" ref="P81:P83" si="20">11*O81-N81-F81</f>
        <v>91.565600000000018</v>
      </c>
      <c r="Q81" s="27"/>
      <c r="R81" s="25"/>
      <c r="S81" s="25">
        <f t="shared" si="17"/>
        <v>11</v>
      </c>
      <c r="T81" s="25">
        <f t="shared" si="18"/>
        <v>6.6006841680439701</v>
      </c>
      <c r="U81" s="25">
        <v>16.369599999999998</v>
      </c>
      <c r="V81" s="25">
        <v>16.526800000000001</v>
      </c>
      <c r="W81" s="25">
        <v>22.016200000000001</v>
      </c>
      <c r="X81" s="25">
        <v>25.950199999999999</v>
      </c>
      <c r="Y81" s="25">
        <v>24.677399999999999</v>
      </c>
      <c r="Z81" s="25">
        <v>19.030200000000001</v>
      </c>
      <c r="AA81" s="25">
        <v>27.533799999999999</v>
      </c>
      <c r="AB81" s="25">
        <v>29.238399999999999</v>
      </c>
      <c r="AC81" s="25">
        <v>20.884799999999998</v>
      </c>
      <c r="AD81" s="25">
        <v>17.824999999999999</v>
      </c>
      <c r="AE81" s="25" t="s">
        <v>59</v>
      </c>
      <c r="AF81" s="25">
        <f>G81*P81</f>
        <v>91.565600000000018</v>
      </c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25" t="s">
        <v>124</v>
      </c>
      <c r="B82" s="25" t="s">
        <v>36</v>
      </c>
      <c r="C82" s="25">
        <v>857.19299999999998</v>
      </c>
      <c r="D82" s="25">
        <v>2792.9459999999999</v>
      </c>
      <c r="E82" s="25">
        <v>1689.662</v>
      </c>
      <c r="F82" s="25">
        <v>1904.7049999999999</v>
      </c>
      <c r="G82" s="26">
        <v>1</v>
      </c>
      <c r="H82" s="25">
        <v>60</v>
      </c>
      <c r="I82" s="25" t="s">
        <v>37</v>
      </c>
      <c r="J82" s="25">
        <v>1699.425</v>
      </c>
      <c r="K82" s="25">
        <f t="shared" si="14"/>
        <v>-9.76299999999992</v>
      </c>
      <c r="L82" s="25">
        <f t="shared" si="15"/>
        <v>675.23700000000008</v>
      </c>
      <c r="M82" s="25">
        <v>1014.425</v>
      </c>
      <c r="N82" s="25"/>
      <c r="O82" s="25">
        <f t="shared" si="16"/>
        <v>135.04740000000001</v>
      </c>
      <c r="P82" s="27"/>
      <c r="Q82" s="27"/>
      <c r="R82" s="25"/>
      <c r="S82" s="25">
        <f t="shared" si="17"/>
        <v>14.103973863991456</v>
      </c>
      <c r="T82" s="25">
        <f t="shared" si="18"/>
        <v>14.103973863991456</v>
      </c>
      <c r="U82" s="25">
        <v>85.824600000000004</v>
      </c>
      <c r="V82" s="25">
        <v>97.194799999999987</v>
      </c>
      <c r="W82" s="25">
        <v>135.3152</v>
      </c>
      <c r="X82" s="25">
        <v>123.42959999999999</v>
      </c>
      <c r="Y82" s="25">
        <v>89.405600000000007</v>
      </c>
      <c r="Z82" s="25">
        <v>92.502600000000001</v>
      </c>
      <c r="AA82" s="25">
        <v>130.07140000000001</v>
      </c>
      <c r="AB82" s="25">
        <v>125.3254</v>
      </c>
      <c r="AC82" s="25">
        <v>135.7424</v>
      </c>
      <c r="AD82" s="25">
        <v>145.80459999999999</v>
      </c>
      <c r="AE82" s="25" t="s">
        <v>61</v>
      </c>
      <c r="AF82" s="25">
        <f>G82*P82</f>
        <v>0</v>
      </c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25" t="s">
        <v>125</v>
      </c>
      <c r="B83" s="25" t="s">
        <v>36</v>
      </c>
      <c r="C83" s="25">
        <v>414.16699999999997</v>
      </c>
      <c r="D83" s="25">
        <v>3133.009</v>
      </c>
      <c r="E83" s="25">
        <v>1827.7639999999999</v>
      </c>
      <c r="F83" s="25">
        <v>1716.9280000000001</v>
      </c>
      <c r="G83" s="26">
        <v>1</v>
      </c>
      <c r="H83" s="25">
        <v>60</v>
      </c>
      <c r="I83" s="25" t="s">
        <v>37</v>
      </c>
      <c r="J83" s="25">
        <v>1837.758</v>
      </c>
      <c r="K83" s="25">
        <f t="shared" si="14"/>
        <v>-9.9940000000001419</v>
      </c>
      <c r="L83" s="25">
        <f t="shared" si="15"/>
        <v>761.0329999999999</v>
      </c>
      <c r="M83" s="25">
        <v>1066.731</v>
      </c>
      <c r="N83" s="25"/>
      <c r="O83" s="25">
        <f t="shared" si="16"/>
        <v>152.20659999999998</v>
      </c>
      <c r="P83" s="27"/>
      <c r="Q83" s="27"/>
      <c r="R83" s="25"/>
      <c r="S83" s="25">
        <f t="shared" si="17"/>
        <v>11.280246717290842</v>
      </c>
      <c r="T83" s="25">
        <f t="shared" si="18"/>
        <v>11.280246717290842</v>
      </c>
      <c r="U83" s="25">
        <v>66.561400000000049</v>
      </c>
      <c r="V83" s="25">
        <v>81.697999999999951</v>
      </c>
      <c r="W83" s="25">
        <v>136.50839999999999</v>
      </c>
      <c r="X83" s="25">
        <v>96.748000000000005</v>
      </c>
      <c r="Y83" s="25">
        <v>94.686999999999983</v>
      </c>
      <c r="Z83" s="25">
        <v>112.98439999999999</v>
      </c>
      <c r="AA83" s="25">
        <v>141.4418</v>
      </c>
      <c r="AB83" s="25">
        <v>154.2672</v>
      </c>
      <c r="AC83" s="25">
        <v>257.47140000000002</v>
      </c>
      <c r="AD83" s="25">
        <v>221.4136</v>
      </c>
      <c r="AE83" s="25" t="s">
        <v>61</v>
      </c>
      <c r="AF83" s="25">
        <f>G83*P83</f>
        <v>0</v>
      </c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28" t="s">
        <v>126</v>
      </c>
      <c r="B84" s="28" t="s">
        <v>36</v>
      </c>
      <c r="C84" s="28">
        <v>1945.2270000000001</v>
      </c>
      <c r="D84" s="28">
        <v>2070.8229999999999</v>
      </c>
      <c r="E84" s="28">
        <v>3103.0889999999999</v>
      </c>
      <c r="F84" s="28">
        <v>665.02300000000002</v>
      </c>
      <c r="G84" s="29">
        <v>1</v>
      </c>
      <c r="H84" s="28">
        <v>60</v>
      </c>
      <c r="I84" s="28" t="s">
        <v>37</v>
      </c>
      <c r="J84" s="28">
        <v>3093.0729999999999</v>
      </c>
      <c r="K84" s="28">
        <f t="shared" si="14"/>
        <v>10.016000000000076</v>
      </c>
      <c r="L84" s="28">
        <f t="shared" si="15"/>
        <v>1092.5159999999998</v>
      </c>
      <c r="M84" s="28">
        <v>2010.5730000000001</v>
      </c>
      <c r="N84" s="28">
        <v>333.08339999999981</v>
      </c>
      <c r="O84" s="28">
        <f t="shared" si="16"/>
        <v>218.50319999999996</v>
      </c>
      <c r="P84" s="30">
        <f>8*O84-N84-F84</f>
        <v>749.91919999999993</v>
      </c>
      <c r="Q84" s="30"/>
      <c r="R84" s="28"/>
      <c r="S84" s="28">
        <f t="shared" si="17"/>
        <v>8.0000000000000018</v>
      </c>
      <c r="T84" s="28">
        <f t="shared" si="18"/>
        <v>4.5679257786613654</v>
      </c>
      <c r="U84" s="28">
        <v>215.1208</v>
      </c>
      <c r="V84" s="28">
        <v>188.14119999999991</v>
      </c>
      <c r="W84" s="28">
        <v>222.36240000000001</v>
      </c>
      <c r="X84" s="28">
        <v>251.6046</v>
      </c>
      <c r="Y84" s="28">
        <v>228.87440000000001</v>
      </c>
      <c r="Z84" s="28">
        <v>153.66919999999999</v>
      </c>
      <c r="AA84" s="28">
        <v>112.1354000000001</v>
      </c>
      <c r="AB84" s="28">
        <v>166.22239999999999</v>
      </c>
      <c r="AC84" s="28">
        <v>220.27379999999999</v>
      </c>
      <c r="AD84" s="28">
        <v>198.94319999999999</v>
      </c>
      <c r="AE84" s="28" t="s">
        <v>51</v>
      </c>
      <c r="AF84" s="28">
        <f>G84*P84</f>
        <v>749.91919999999993</v>
      </c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 t="s">
        <v>127</v>
      </c>
      <c r="B85" s="1" t="s">
        <v>36</v>
      </c>
      <c r="C85" s="1">
        <v>26</v>
      </c>
      <c r="D85" s="1"/>
      <c r="E85" s="1">
        <v>4.8869999999999996</v>
      </c>
      <c r="F85" s="1">
        <v>20.628</v>
      </c>
      <c r="G85" s="7">
        <v>1</v>
      </c>
      <c r="H85" s="1">
        <v>55</v>
      </c>
      <c r="I85" s="1" t="s">
        <v>37</v>
      </c>
      <c r="J85" s="1">
        <v>25.5</v>
      </c>
      <c r="K85" s="1">
        <f t="shared" si="14"/>
        <v>-20.613</v>
      </c>
      <c r="L85" s="1">
        <f t="shared" si="15"/>
        <v>4.8869999999999996</v>
      </c>
      <c r="M85" s="1"/>
      <c r="N85" s="1">
        <v>30.038399999999999</v>
      </c>
      <c r="O85" s="1">
        <f t="shared" si="16"/>
        <v>0.97739999999999994</v>
      </c>
      <c r="P85" s="5"/>
      <c r="Q85" s="5"/>
      <c r="R85" s="1"/>
      <c r="S85" s="1">
        <f t="shared" si="17"/>
        <v>51.837937384898709</v>
      </c>
      <c r="T85" s="1">
        <f t="shared" si="18"/>
        <v>51.837937384898709</v>
      </c>
      <c r="U85" s="1">
        <v>5.0944000000000003</v>
      </c>
      <c r="V85" s="1">
        <v>0</v>
      </c>
      <c r="W85" s="1">
        <v>1.0851999999999999</v>
      </c>
      <c r="X85" s="1">
        <v>2.6991999999999998</v>
      </c>
      <c r="Y85" s="1">
        <v>2.694</v>
      </c>
      <c r="Z85" s="1">
        <v>1.3520000000000001</v>
      </c>
      <c r="AA85" s="1">
        <v>1.0828</v>
      </c>
      <c r="AB85" s="1">
        <v>1.3575999999999999</v>
      </c>
      <c r="AC85" s="1">
        <v>2.7223999999999999</v>
      </c>
      <c r="AD85" s="1">
        <v>3.5327999999999999</v>
      </c>
      <c r="AE85" s="31" t="s">
        <v>82</v>
      </c>
      <c r="AF85" s="1">
        <f>G85*P85</f>
        <v>0</v>
      </c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 t="s">
        <v>128</v>
      </c>
      <c r="B86" s="1" t="s">
        <v>36</v>
      </c>
      <c r="C86" s="1">
        <v>21.5</v>
      </c>
      <c r="D86" s="1"/>
      <c r="E86" s="1">
        <v>8.0640000000000001</v>
      </c>
      <c r="F86" s="1">
        <v>13.436</v>
      </c>
      <c r="G86" s="7">
        <v>1</v>
      </c>
      <c r="H86" s="1">
        <v>55</v>
      </c>
      <c r="I86" s="1" t="s">
        <v>37</v>
      </c>
      <c r="J86" s="1">
        <v>8.1</v>
      </c>
      <c r="K86" s="1">
        <f t="shared" si="14"/>
        <v>-3.5999999999999588E-2</v>
      </c>
      <c r="L86" s="1">
        <f t="shared" si="15"/>
        <v>8.0640000000000001</v>
      </c>
      <c r="M86" s="1"/>
      <c r="N86" s="1"/>
      <c r="O86" s="1">
        <f t="shared" si="16"/>
        <v>1.6128</v>
      </c>
      <c r="P86" s="5"/>
      <c r="Q86" s="5"/>
      <c r="R86" s="1"/>
      <c r="S86" s="1">
        <f t="shared" si="17"/>
        <v>8.330853174603174</v>
      </c>
      <c r="T86" s="1">
        <f t="shared" si="18"/>
        <v>8.330853174603174</v>
      </c>
      <c r="U86" s="1">
        <v>1.3444</v>
      </c>
      <c r="V86" s="1">
        <v>0.26800000000000002</v>
      </c>
      <c r="W86" s="1">
        <v>0.53600000000000003</v>
      </c>
      <c r="X86" s="1">
        <v>0.80679999999999996</v>
      </c>
      <c r="Y86" s="1">
        <v>0.80679999999999996</v>
      </c>
      <c r="Z86" s="1">
        <v>0.53600000000000003</v>
      </c>
      <c r="AA86" s="1">
        <v>1.8775999999999999</v>
      </c>
      <c r="AB86" s="1">
        <v>2.4136000000000002</v>
      </c>
      <c r="AC86" s="1">
        <v>1.34</v>
      </c>
      <c r="AD86" s="1">
        <v>2.1448</v>
      </c>
      <c r="AE86" s="31" t="s">
        <v>82</v>
      </c>
      <c r="AF86" s="1">
        <f>G86*P86</f>
        <v>0</v>
      </c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 t="s">
        <v>129</v>
      </c>
      <c r="B87" s="1" t="s">
        <v>36</v>
      </c>
      <c r="C87" s="1">
        <v>8.2119999999999997</v>
      </c>
      <c r="D87" s="1"/>
      <c r="E87" s="1">
        <v>1.3240000000000001</v>
      </c>
      <c r="F87" s="1">
        <v>6.8879999999999999</v>
      </c>
      <c r="G87" s="7">
        <v>1</v>
      </c>
      <c r="H87" s="1">
        <v>55</v>
      </c>
      <c r="I87" s="1" t="s">
        <v>37</v>
      </c>
      <c r="J87" s="1">
        <v>1.3</v>
      </c>
      <c r="K87" s="1">
        <f t="shared" si="14"/>
        <v>2.4000000000000021E-2</v>
      </c>
      <c r="L87" s="1">
        <f t="shared" si="15"/>
        <v>1.3240000000000001</v>
      </c>
      <c r="M87" s="1"/>
      <c r="N87" s="1"/>
      <c r="O87" s="1">
        <f t="shared" si="16"/>
        <v>0.26480000000000004</v>
      </c>
      <c r="P87" s="5"/>
      <c r="Q87" s="5"/>
      <c r="R87" s="1"/>
      <c r="S87" s="1">
        <f t="shared" si="17"/>
        <v>26.012084592145012</v>
      </c>
      <c r="T87" s="1">
        <f t="shared" si="18"/>
        <v>26.012084592145012</v>
      </c>
      <c r="U87" s="1">
        <v>0.27760000000000001</v>
      </c>
      <c r="V87" s="1">
        <v>0.54400000000000004</v>
      </c>
      <c r="W87" s="1">
        <v>0.26640000000000003</v>
      </c>
      <c r="X87" s="1">
        <v>0</v>
      </c>
      <c r="Y87" s="1">
        <v>0.80920000000000003</v>
      </c>
      <c r="Z87" s="1">
        <v>0.80920000000000003</v>
      </c>
      <c r="AA87" s="1">
        <v>0.8004</v>
      </c>
      <c r="AB87" s="1">
        <v>1.3260000000000001</v>
      </c>
      <c r="AC87" s="1">
        <v>0.53360000000000007</v>
      </c>
      <c r="AD87" s="1">
        <v>0.53479999999999994</v>
      </c>
      <c r="AE87" s="31" t="s">
        <v>82</v>
      </c>
      <c r="AF87" s="1">
        <f>G87*P87</f>
        <v>0</v>
      </c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4" t="s">
        <v>130</v>
      </c>
      <c r="B88" s="14" t="s">
        <v>36</v>
      </c>
      <c r="C88" s="14"/>
      <c r="D88" s="14"/>
      <c r="E88" s="14"/>
      <c r="F88" s="14"/>
      <c r="G88" s="15">
        <v>0</v>
      </c>
      <c r="H88" s="14">
        <v>60</v>
      </c>
      <c r="I88" s="14" t="s">
        <v>37</v>
      </c>
      <c r="J88" s="14"/>
      <c r="K88" s="14">
        <f t="shared" si="14"/>
        <v>0</v>
      </c>
      <c r="L88" s="14">
        <f t="shared" si="15"/>
        <v>0</v>
      </c>
      <c r="M88" s="14"/>
      <c r="N88" s="14"/>
      <c r="O88" s="14">
        <f t="shared" si="16"/>
        <v>0</v>
      </c>
      <c r="P88" s="16"/>
      <c r="Q88" s="16"/>
      <c r="R88" s="14"/>
      <c r="S88" s="14" t="e">
        <f t="shared" si="17"/>
        <v>#DIV/0!</v>
      </c>
      <c r="T88" s="14" t="e">
        <f t="shared" si="18"/>
        <v>#DIV/0!</v>
      </c>
      <c r="U88" s="14">
        <v>0</v>
      </c>
      <c r="V88" s="14">
        <v>0</v>
      </c>
      <c r="W88" s="14">
        <v>0</v>
      </c>
      <c r="X88" s="14">
        <v>0</v>
      </c>
      <c r="Y88" s="14">
        <v>0</v>
      </c>
      <c r="Z88" s="14">
        <v>0</v>
      </c>
      <c r="AA88" s="14">
        <v>0</v>
      </c>
      <c r="AB88" s="14">
        <v>0</v>
      </c>
      <c r="AC88" s="14">
        <v>0</v>
      </c>
      <c r="AD88" s="14">
        <v>0</v>
      </c>
      <c r="AE88" s="14" t="s">
        <v>42</v>
      </c>
      <c r="AF88" s="14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 t="s">
        <v>131</v>
      </c>
      <c r="B89" s="1" t="s">
        <v>41</v>
      </c>
      <c r="C89" s="1">
        <v>120</v>
      </c>
      <c r="D89" s="1">
        <v>60</v>
      </c>
      <c r="E89" s="1">
        <v>67</v>
      </c>
      <c r="F89" s="1">
        <v>107</v>
      </c>
      <c r="G89" s="7">
        <v>0.3</v>
      </c>
      <c r="H89" s="1">
        <v>40</v>
      </c>
      <c r="I89" s="1" t="s">
        <v>37</v>
      </c>
      <c r="J89" s="1">
        <v>73</v>
      </c>
      <c r="K89" s="1">
        <f t="shared" si="14"/>
        <v>-6</v>
      </c>
      <c r="L89" s="1">
        <f t="shared" si="15"/>
        <v>67</v>
      </c>
      <c r="M89" s="1"/>
      <c r="N89" s="1"/>
      <c r="O89" s="1">
        <f t="shared" si="16"/>
        <v>13.4</v>
      </c>
      <c r="P89" s="5">
        <f t="shared" ref="P89:P96" si="21">10*O89-N89-F89</f>
        <v>27</v>
      </c>
      <c r="Q89" s="5"/>
      <c r="R89" s="1"/>
      <c r="S89" s="1">
        <f t="shared" si="17"/>
        <v>10</v>
      </c>
      <c r="T89" s="1">
        <f t="shared" si="18"/>
        <v>7.9850746268656714</v>
      </c>
      <c r="U89" s="1">
        <v>2.8</v>
      </c>
      <c r="V89" s="1">
        <v>2.8</v>
      </c>
      <c r="W89" s="1">
        <v>17.2</v>
      </c>
      <c r="X89" s="1">
        <v>19.2</v>
      </c>
      <c r="Y89" s="1">
        <v>5.2</v>
      </c>
      <c r="Z89" s="1">
        <v>2.4</v>
      </c>
      <c r="AA89" s="1">
        <v>11.4</v>
      </c>
      <c r="AB89" s="1">
        <v>12.6</v>
      </c>
      <c r="AC89" s="1">
        <v>6.8</v>
      </c>
      <c r="AD89" s="1">
        <v>5.4</v>
      </c>
      <c r="AE89" s="1"/>
      <c r="AF89" s="1">
        <f>G89*P89</f>
        <v>8.1</v>
      </c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 t="s">
        <v>132</v>
      </c>
      <c r="B90" s="1" t="s">
        <v>41</v>
      </c>
      <c r="C90" s="1">
        <v>114</v>
      </c>
      <c r="D90" s="1"/>
      <c r="E90" s="1">
        <v>46</v>
      </c>
      <c r="F90" s="1">
        <v>60</v>
      </c>
      <c r="G90" s="7">
        <v>0.3</v>
      </c>
      <c r="H90" s="1">
        <v>40</v>
      </c>
      <c r="I90" s="1" t="s">
        <v>37</v>
      </c>
      <c r="J90" s="1">
        <v>47</v>
      </c>
      <c r="K90" s="1">
        <f t="shared" si="14"/>
        <v>-1</v>
      </c>
      <c r="L90" s="1">
        <f t="shared" si="15"/>
        <v>46</v>
      </c>
      <c r="M90" s="1"/>
      <c r="N90" s="1"/>
      <c r="O90" s="1">
        <f t="shared" si="16"/>
        <v>9.1999999999999993</v>
      </c>
      <c r="P90" s="5">
        <f t="shared" si="21"/>
        <v>32</v>
      </c>
      <c r="Q90" s="5"/>
      <c r="R90" s="1"/>
      <c r="S90" s="1">
        <f t="shared" si="17"/>
        <v>10</v>
      </c>
      <c r="T90" s="1">
        <f t="shared" si="18"/>
        <v>6.5217391304347831</v>
      </c>
      <c r="U90" s="1">
        <v>3.6</v>
      </c>
      <c r="V90" s="1">
        <v>3.8</v>
      </c>
      <c r="W90" s="1">
        <v>6.4</v>
      </c>
      <c r="X90" s="1">
        <v>12.2</v>
      </c>
      <c r="Y90" s="1">
        <v>9.4</v>
      </c>
      <c r="Z90" s="1">
        <v>3</v>
      </c>
      <c r="AA90" s="1">
        <v>1.6</v>
      </c>
      <c r="AB90" s="1">
        <v>4.4000000000000004</v>
      </c>
      <c r="AC90" s="1">
        <v>11.6</v>
      </c>
      <c r="AD90" s="1">
        <v>8.8000000000000007</v>
      </c>
      <c r="AE90" s="13" t="s">
        <v>47</v>
      </c>
      <c r="AF90" s="1">
        <f>G90*P90</f>
        <v>9.6</v>
      </c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 t="s">
        <v>133</v>
      </c>
      <c r="B91" s="1" t="s">
        <v>41</v>
      </c>
      <c r="C91" s="1">
        <v>79</v>
      </c>
      <c r="D91" s="1"/>
      <c r="E91" s="1">
        <v>43</v>
      </c>
      <c r="F91" s="1">
        <v>25</v>
      </c>
      <c r="G91" s="7">
        <v>0.3</v>
      </c>
      <c r="H91" s="1">
        <v>40</v>
      </c>
      <c r="I91" s="1" t="s">
        <v>37</v>
      </c>
      <c r="J91" s="1">
        <v>43</v>
      </c>
      <c r="K91" s="1">
        <f t="shared" si="14"/>
        <v>0</v>
      </c>
      <c r="L91" s="1">
        <f t="shared" si="15"/>
        <v>43</v>
      </c>
      <c r="M91" s="1"/>
      <c r="N91" s="1">
        <v>7</v>
      </c>
      <c r="O91" s="1">
        <f t="shared" si="16"/>
        <v>8.6</v>
      </c>
      <c r="P91" s="5">
        <f t="shared" si="21"/>
        <v>54</v>
      </c>
      <c r="Q91" s="5"/>
      <c r="R91" s="1"/>
      <c r="S91" s="1">
        <f t="shared" si="17"/>
        <v>10</v>
      </c>
      <c r="T91" s="1">
        <f t="shared" si="18"/>
        <v>3.7209302325581395</v>
      </c>
      <c r="U91" s="1">
        <v>6.4</v>
      </c>
      <c r="V91" s="1">
        <v>5.4</v>
      </c>
      <c r="W91" s="1">
        <v>3.4</v>
      </c>
      <c r="X91" s="1">
        <v>4.8</v>
      </c>
      <c r="Y91" s="1">
        <v>9.1999999999999993</v>
      </c>
      <c r="Z91" s="1">
        <v>7.6</v>
      </c>
      <c r="AA91" s="1">
        <v>4.5999999999999996</v>
      </c>
      <c r="AB91" s="1">
        <v>6.6</v>
      </c>
      <c r="AC91" s="1">
        <v>8.6</v>
      </c>
      <c r="AD91" s="1">
        <v>5.6</v>
      </c>
      <c r="AE91" s="1"/>
      <c r="AF91" s="1">
        <f>G91*P91</f>
        <v>16.2</v>
      </c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25" t="s">
        <v>134</v>
      </c>
      <c r="B92" s="25" t="s">
        <v>36</v>
      </c>
      <c r="C92" s="25">
        <v>721.31500000000005</v>
      </c>
      <c r="D92" s="25">
        <v>843.24099999999999</v>
      </c>
      <c r="E92" s="25">
        <v>512.56399999999996</v>
      </c>
      <c r="F92" s="25">
        <v>954.85599999999999</v>
      </c>
      <c r="G92" s="26">
        <v>1</v>
      </c>
      <c r="H92" s="25">
        <v>40</v>
      </c>
      <c r="I92" s="25" t="s">
        <v>37</v>
      </c>
      <c r="J92" s="25">
        <v>488.45299999999997</v>
      </c>
      <c r="K92" s="25">
        <f t="shared" si="14"/>
        <v>24.11099999999999</v>
      </c>
      <c r="L92" s="25">
        <f t="shared" si="15"/>
        <v>477.51099999999997</v>
      </c>
      <c r="M92" s="25">
        <v>35.052999999999997</v>
      </c>
      <c r="N92" s="25"/>
      <c r="O92" s="25">
        <f t="shared" si="16"/>
        <v>95.502199999999988</v>
      </c>
      <c r="P92" s="27">
        <f>11*O92-N92-F92</f>
        <v>95.668199999999842</v>
      </c>
      <c r="Q92" s="27"/>
      <c r="R92" s="25"/>
      <c r="S92" s="25">
        <f t="shared" si="17"/>
        <v>11</v>
      </c>
      <c r="T92" s="25">
        <f t="shared" si="18"/>
        <v>9.9982618201465527</v>
      </c>
      <c r="U92" s="25">
        <v>82.845800000000011</v>
      </c>
      <c r="V92" s="25">
        <v>89.296999999999997</v>
      </c>
      <c r="W92" s="25">
        <v>115.07559999999999</v>
      </c>
      <c r="X92" s="25">
        <v>109.7838</v>
      </c>
      <c r="Y92" s="25">
        <v>83.742199999999997</v>
      </c>
      <c r="Z92" s="25">
        <v>83.544600000000003</v>
      </c>
      <c r="AA92" s="25">
        <v>98.155400000000014</v>
      </c>
      <c r="AB92" s="25">
        <v>96.711200000000005</v>
      </c>
      <c r="AC92" s="25">
        <v>77.331000000000003</v>
      </c>
      <c r="AD92" s="25">
        <v>81.289599999999993</v>
      </c>
      <c r="AE92" s="25" t="s">
        <v>59</v>
      </c>
      <c r="AF92" s="25">
        <f>G92*P92</f>
        <v>95.668199999999842</v>
      </c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 t="s">
        <v>135</v>
      </c>
      <c r="B93" s="1" t="s">
        <v>41</v>
      </c>
      <c r="C93" s="1">
        <v>124</v>
      </c>
      <c r="D93" s="1"/>
      <c r="E93" s="1">
        <v>75</v>
      </c>
      <c r="F93" s="1">
        <v>26</v>
      </c>
      <c r="G93" s="7">
        <v>0.3</v>
      </c>
      <c r="H93" s="1">
        <v>40</v>
      </c>
      <c r="I93" s="1" t="s">
        <v>37</v>
      </c>
      <c r="J93" s="1">
        <v>85</v>
      </c>
      <c r="K93" s="1">
        <f t="shared" si="14"/>
        <v>-10</v>
      </c>
      <c r="L93" s="1">
        <f t="shared" si="15"/>
        <v>75</v>
      </c>
      <c r="M93" s="1"/>
      <c r="N93" s="1">
        <v>27.599999999999991</v>
      </c>
      <c r="O93" s="1">
        <f t="shared" si="16"/>
        <v>15</v>
      </c>
      <c r="P93" s="5">
        <f t="shared" si="21"/>
        <v>96.4</v>
      </c>
      <c r="Q93" s="5"/>
      <c r="R93" s="1"/>
      <c r="S93" s="1">
        <f t="shared" si="17"/>
        <v>10</v>
      </c>
      <c r="T93" s="1">
        <f t="shared" si="18"/>
        <v>3.5733333333333328</v>
      </c>
      <c r="U93" s="1">
        <v>17.2</v>
      </c>
      <c r="V93" s="1">
        <v>18.600000000000001</v>
      </c>
      <c r="W93" s="1">
        <v>16.2</v>
      </c>
      <c r="X93" s="1">
        <v>12</v>
      </c>
      <c r="Y93" s="1">
        <v>11.4</v>
      </c>
      <c r="Z93" s="1">
        <v>9.1999999999999993</v>
      </c>
      <c r="AA93" s="1">
        <v>28.8</v>
      </c>
      <c r="AB93" s="1">
        <v>31.4</v>
      </c>
      <c r="AC93" s="1">
        <v>18.399999999999999</v>
      </c>
      <c r="AD93" s="1">
        <v>14.6</v>
      </c>
      <c r="AE93" s="1"/>
      <c r="AF93" s="1">
        <f>G93*P93</f>
        <v>28.92</v>
      </c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 t="s">
        <v>136</v>
      </c>
      <c r="B94" s="1" t="s">
        <v>41</v>
      </c>
      <c r="C94" s="1">
        <v>48</v>
      </c>
      <c r="D94" s="1">
        <v>48</v>
      </c>
      <c r="E94" s="1">
        <v>36</v>
      </c>
      <c r="F94" s="1">
        <v>59</v>
      </c>
      <c r="G94" s="7">
        <v>0.3</v>
      </c>
      <c r="H94" s="1">
        <v>40</v>
      </c>
      <c r="I94" s="1" t="s">
        <v>37</v>
      </c>
      <c r="J94" s="1">
        <v>40</v>
      </c>
      <c r="K94" s="1">
        <f t="shared" si="14"/>
        <v>-4</v>
      </c>
      <c r="L94" s="1">
        <f t="shared" si="15"/>
        <v>36</v>
      </c>
      <c r="M94" s="1"/>
      <c r="N94" s="1"/>
      <c r="O94" s="1">
        <f t="shared" si="16"/>
        <v>7.2</v>
      </c>
      <c r="P94" s="5">
        <f t="shared" si="21"/>
        <v>13</v>
      </c>
      <c r="Q94" s="5"/>
      <c r="R94" s="1"/>
      <c r="S94" s="1">
        <f t="shared" si="17"/>
        <v>10</v>
      </c>
      <c r="T94" s="1">
        <f t="shared" si="18"/>
        <v>8.1944444444444446</v>
      </c>
      <c r="U94" s="1">
        <v>2.2000000000000002</v>
      </c>
      <c r="V94" s="1">
        <v>3.8</v>
      </c>
      <c r="W94" s="1">
        <v>9</v>
      </c>
      <c r="X94" s="1">
        <v>7.4</v>
      </c>
      <c r="Y94" s="1">
        <v>4</v>
      </c>
      <c r="Z94" s="1">
        <v>3.4</v>
      </c>
      <c r="AA94" s="1">
        <v>5.6</v>
      </c>
      <c r="AB94" s="1">
        <v>8.1999999999999993</v>
      </c>
      <c r="AC94" s="1">
        <v>2.4</v>
      </c>
      <c r="AD94" s="1">
        <v>-1</v>
      </c>
      <c r="AE94" s="1" t="s">
        <v>137</v>
      </c>
      <c r="AF94" s="1">
        <f>G94*P94</f>
        <v>3.9</v>
      </c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 t="s">
        <v>138</v>
      </c>
      <c r="B95" s="1" t="s">
        <v>36</v>
      </c>
      <c r="C95" s="1">
        <v>24.379000000000001</v>
      </c>
      <c r="D95" s="1">
        <v>24.254999999999999</v>
      </c>
      <c r="E95" s="1">
        <v>6.7939999999999996</v>
      </c>
      <c r="F95" s="1">
        <v>39.01</v>
      </c>
      <c r="G95" s="7">
        <v>1</v>
      </c>
      <c r="H95" s="1">
        <v>45</v>
      </c>
      <c r="I95" s="1" t="s">
        <v>37</v>
      </c>
      <c r="J95" s="1">
        <v>9.1999999999999993</v>
      </c>
      <c r="K95" s="1">
        <f t="shared" si="14"/>
        <v>-2.4059999999999997</v>
      </c>
      <c r="L95" s="1">
        <f t="shared" si="15"/>
        <v>6.7939999999999996</v>
      </c>
      <c r="M95" s="1"/>
      <c r="N95" s="1"/>
      <c r="O95" s="1">
        <f t="shared" si="16"/>
        <v>1.3588</v>
      </c>
      <c r="P95" s="5"/>
      <c r="Q95" s="5"/>
      <c r="R95" s="1"/>
      <c r="S95" s="1">
        <f t="shared" si="17"/>
        <v>28.709155136885485</v>
      </c>
      <c r="T95" s="1">
        <f t="shared" si="18"/>
        <v>28.709155136885485</v>
      </c>
      <c r="U95" s="1">
        <v>3.5516000000000001</v>
      </c>
      <c r="V95" s="1">
        <v>4.1595999999999993</v>
      </c>
      <c r="W95" s="1">
        <v>4.21</v>
      </c>
      <c r="X95" s="1">
        <v>4.6204000000000001</v>
      </c>
      <c r="Y95" s="1">
        <v>3.2395999999999998</v>
      </c>
      <c r="Z95" s="1">
        <v>3.0175999999999998</v>
      </c>
      <c r="AA95" s="1">
        <v>4.2751999999999999</v>
      </c>
      <c r="AB95" s="1">
        <v>3.8944000000000001</v>
      </c>
      <c r="AC95" s="1">
        <v>2.5278</v>
      </c>
      <c r="AD95" s="1">
        <v>2.6461999999999999</v>
      </c>
      <c r="AE95" s="31" t="s">
        <v>82</v>
      </c>
      <c r="AF95" s="1">
        <f>G95*P95</f>
        <v>0</v>
      </c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 t="s">
        <v>139</v>
      </c>
      <c r="B96" s="1" t="s">
        <v>41</v>
      </c>
      <c r="C96" s="1">
        <v>62</v>
      </c>
      <c r="D96" s="1"/>
      <c r="E96" s="1">
        <v>23</v>
      </c>
      <c r="F96" s="1">
        <v>31</v>
      </c>
      <c r="G96" s="7">
        <v>0.33</v>
      </c>
      <c r="H96" s="1">
        <v>40</v>
      </c>
      <c r="I96" s="1" t="s">
        <v>37</v>
      </c>
      <c r="J96" s="1">
        <v>27</v>
      </c>
      <c r="K96" s="1">
        <f t="shared" ref="K96:K98" si="22">E96-J96</f>
        <v>-4</v>
      </c>
      <c r="L96" s="1">
        <f t="shared" si="15"/>
        <v>23</v>
      </c>
      <c r="M96" s="1"/>
      <c r="N96" s="1"/>
      <c r="O96" s="1">
        <f t="shared" si="16"/>
        <v>4.5999999999999996</v>
      </c>
      <c r="P96" s="5">
        <f t="shared" si="21"/>
        <v>15</v>
      </c>
      <c r="Q96" s="5"/>
      <c r="R96" s="1"/>
      <c r="S96" s="1">
        <f t="shared" si="17"/>
        <v>10</v>
      </c>
      <c r="T96" s="1">
        <f t="shared" si="18"/>
        <v>6.7391304347826093</v>
      </c>
      <c r="U96" s="1">
        <v>3.4</v>
      </c>
      <c r="V96" s="1">
        <v>2.2000000000000002</v>
      </c>
      <c r="W96" s="1">
        <v>0</v>
      </c>
      <c r="X96" s="1">
        <v>2.2000000000000002</v>
      </c>
      <c r="Y96" s="1">
        <v>5.6</v>
      </c>
      <c r="Z96" s="1">
        <v>3.8</v>
      </c>
      <c r="AA96" s="1">
        <v>1.6</v>
      </c>
      <c r="AB96" s="1">
        <v>2.4</v>
      </c>
      <c r="AC96" s="1">
        <v>3.8</v>
      </c>
      <c r="AD96" s="1">
        <v>3</v>
      </c>
      <c r="AE96" s="1"/>
      <c r="AF96" s="1">
        <f>G96*P96</f>
        <v>4.95</v>
      </c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0" t="s">
        <v>140</v>
      </c>
      <c r="B97" s="10" t="s">
        <v>41</v>
      </c>
      <c r="C97" s="10">
        <v>5</v>
      </c>
      <c r="D97" s="10"/>
      <c r="E97" s="10"/>
      <c r="F97" s="10">
        <v>5</v>
      </c>
      <c r="G97" s="11">
        <v>0</v>
      </c>
      <c r="H97" s="10">
        <v>50</v>
      </c>
      <c r="I97" s="10" t="s">
        <v>55</v>
      </c>
      <c r="J97" s="10">
        <v>1</v>
      </c>
      <c r="K97" s="10">
        <f t="shared" si="22"/>
        <v>-1</v>
      </c>
      <c r="L97" s="10">
        <f t="shared" si="15"/>
        <v>0</v>
      </c>
      <c r="M97" s="10"/>
      <c r="N97" s="10"/>
      <c r="O97" s="10">
        <f t="shared" si="16"/>
        <v>0</v>
      </c>
      <c r="P97" s="12"/>
      <c r="Q97" s="12"/>
      <c r="R97" s="10"/>
      <c r="S97" s="10" t="e">
        <f t="shared" si="17"/>
        <v>#DIV/0!</v>
      </c>
      <c r="T97" s="10" t="e">
        <f t="shared" si="18"/>
        <v>#DIV/0!</v>
      </c>
      <c r="U97" s="10">
        <v>-0.2</v>
      </c>
      <c r="V97" s="10">
        <v>-0.2</v>
      </c>
      <c r="W97" s="10">
        <v>0</v>
      </c>
      <c r="X97" s="10">
        <v>0</v>
      </c>
      <c r="Y97" s="10">
        <v>0</v>
      </c>
      <c r="Z97" s="10">
        <v>0</v>
      </c>
      <c r="AA97" s="10">
        <v>0.4</v>
      </c>
      <c r="AB97" s="10">
        <v>0.6</v>
      </c>
      <c r="AC97" s="10">
        <v>0.8</v>
      </c>
      <c r="AD97" s="10">
        <v>0.6</v>
      </c>
      <c r="AE97" s="13" t="s">
        <v>142</v>
      </c>
      <c r="AF97" s="10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 t="s">
        <v>141</v>
      </c>
      <c r="B98" s="1" t="s">
        <v>41</v>
      </c>
      <c r="C98" s="1">
        <v>42</v>
      </c>
      <c r="D98" s="1"/>
      <c r="E98" s="1">
        <v>23</v>
      </c>
      <c r="F98" s="1">
        <v>19</v>
      </c>
      <c r="G98" s="7">
        <v>0.3</v>
      </c>
      <c r="H98" s="1">
        <v>40</v>
      </c>
      <c r="I98" s="1" t="s">
        <v>37</v>
      </c>
      <c r="J98" s="1">
        <v>23</v>
      </c>
      <c r="K98" s="1">
        <f t="shared" si="22"/>
        <v>0</v>
      </c>
      <c r="L98" s="1">
        <f t="shared" si="15"/>
        <v>23</v>
      </c>
      <c r="M98" s="1"/>
      <c r="N98" s="1"/>
      <c r="O98" s="1">
        <f t="shared" si="16"/>
        <v>4.5999999999999996</v>
      </c>
      <c r="P98" s="5">
        <f>10*O98-N98-F98</f>
        <v>27</v>
      </c>
      <c r="Q98" s="5"/>
      <c r="R98" s="1"/>
      <c r="S98" s="1">
        <f t="shared" si="17"/>
        <v>10</v>
      </c>
      <c r="T98" s="1">
        <f t="shared" si="18"/>
        <v>4.1304347826086962</v>
      </c>
      <c r="U98" s="1">
        <v>1.8</v>
      </c>
      <c r="V98" s="1">
        <v>0</v>
      </c>
      <c r="W98" s="1">
        <v>0</v>
      </c>
      <c r="X98" s="1">
        <v>0</v>
      </c>
      <c r="Y98" s="1">
        <v>0</v>
      </c>
      <c r="Z98" s="1">
        <v>0</v>
      </c>
      <c r="AA98" s="1">
        <v>0</v>
      </c>
      <c r="AB98" s="1">
        <v>0</v>
      </c>
      <c r="AC98" s="1">
        <v>0</v>
      </c>
      <c r="AD98" s="1">
        <v>0</v>
      </c>
      <c r="AE98" s="1"/>
      <c r="AF98" s="1">
        <f>G98*P98</f>
        <v>8.1</v>
      </c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s="23" customFormat="1" x14ac:dyDescent="0.25">
      <c r="A99" s="19" t="s">
        <v>143</v>
      </c>
      <c r="B99" s="19" t="s">
        <v>41</v>
      </c>
      <c r="C99" s="19"/>
      <c r="D99" s="19"/>
      <c r="E99" s="19"/>
      <c r="F99" s="19"/>
      <c r="G99" s="20">
        <v>0.05</v>
      </c>
      <c r="H99" s="19">
        <v>120</v>
      </c>
      <c r="I99" s="19" t="s">
        <v>37</v>
      </c>
      <c r="J99" s="19"/>
      <c r="K99" s="19"/>
      <c r="L99" s="19"/>
      <c r="M99" s="19"/>
      <c r="N99" s="19"/>
      <c r="O99" s="19">
        <f>E99/5</f>
        <v>0</v>
      </c>
      <c r="P99" s="21">
        <v>24</v>
      </c>
      <c r="Q99" s="22"/>
      <c r="R99" s="19"/>
      <c r="S99" s="19" t="e">
        <f>(F99+N99+#REF!+P99)/O99</f>
        <v>#REF!</v>
      </c>
      <c r="T99" s="19" t="e">
        <f>(F99+N99+#REF!)/O99</f>
        <v>#REF!</v>
      </c>
      <c r="U99" s="19">
        <v>0</v>
      </c>
      <c r="V99" s="19">
        <v>0</v>
      </c>
      <c r="W99" s="19">
        <v>0</v>
      </c>
      <c r="X99" s="19">
        <v>0</v>
      </c>
      <c r="Y99" s="19">
        <v>0</v>
      </c>
      <c r="Z99" s="19">
        <v>0</v>
      </c>
      <c r="AA99" s="19">
        <v>0</v>
      </c>
      <c r="AB99" s="19">
        <v>0</v>
      </c>
      <c r="AC99" s="19">
        <v>0</v>
      </c>
      <c r="AD99" s="19">
        <v>0</v>
      </c>
      <c r="AE99" s="19" t="s">
        <v>144</v>
      </c>
      <c r="AF99" s="19">
        <f>G99*P99</f>
        <v>1.2000000000000002</v>
      </c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s="23" customFormat="1" x14ac:dyDescent="0.25">
      <c r="A100" s="19" t="s">
        <v>145</v>
      </c>
      <c r="B100" s="24" t="s">
        <v>36</v>
      </c>
      <c r="C100" s="19"/>
      <c r="D100" s="19"/>
      <c r="E100" s="19"/>
      <c r="F100" s="19"/>
      <c r="G100" s="20">
        <v>1</v>
      </c>
      <c r="H100" s="19">
        <v>50</v>
      </c>
      <c r="I100" s="19" t="s">
        <v>37</v>
      </c>
      <c r="J100" s="19"/>
      <c r="K100" s="19"/>
      <c r="L100" s="19"/>
      <c r="M100" s="19"/>
      <c r="N100" s="19"/>
      <c r="O100" s="19">
        <f>E100/5</f>
        <v>0</v>
      </c>
      <c r="P100" s="21">
        <v>16</v>
      </c>
      <c r="Q100" s="22"/>
      <c r="R100" s="19"/>
      <c r="S100" s="19" t="e">
        <f>(F100+N100+#REF!+P100)/O100</f>
        <v>#REF!</v>
      </c>
      <c r="T100" s="19" t="e">
        <f>(F100+N100+#REF!)/O100</f>
        <v>#REF!</v>
      </c>
      <c r="U100" s="19">
        <v>0</v>
      </c>
      <c r="V100" s="19">
        <v>0</v>
      </c>
      <c r="W100" s="19">
        <v>0</v>
      </c>
      <c r="X100" s="19">
        <v>0</v>
      </c>
      <c r="Y100" s="19">
        <v>0</v>
      </c>
      <c r="Z100" s="19">
        <v>0</v>
      </c>
      <c r="AA100" s="19">
        <v>0</v>
      </c>
      <c r="AB100" s="19">
        <v>0</v>
      </c>
      <c r="AC100" s="19">
        <v>0</v>
      </c>
      <c r="AD100" s="19">
        <v>0</v>
      </c>
      <c r="AE100" s="19" t="s">
        <v>144</v>
      </c>
      <c r="AF100" s="19">
        <f>G100*P100</f>
        <v>16</v>
      </c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</sheetData>
  <autoFilter ref="A3:AF100" xr:uid="{65FDE245-D004-41D8-BC85-0077C0C1A42B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2025-04-02T13:53:45Z</dcterms:created>
  <dcterms:modified xsi:type="dcterms:W3CDTF">2025-04-02T14:09:28Z</dcterms:modified>
</cp:coreProperties>
</file>