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E404C494-31D7-41EE-BCC6-42A7F10845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Y241" i="1" s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Y22" i="1"/>
  <c r="B588" i="1" s="1"/>
  <c r="P22" i="1"/>
  <c r="H10" i="1"/>
  <c r="A9" i="1"/>
  <c r="F10" i="1" s="1"/>
  <c r="D7" i="1"/>
  <c r="Q6" i="1"/>
  <c r="P2" i="1"/>
  <c r="Y26" i="1" l="1"/>
  <c r="Y40" i="1"/>
  <c r="Y83" i="1"/>
  <c r="Y90" i="1"/>
  <c r="Y102" i="1"/>
  <c r="Y128" i="1"/>
  <c r="Y134" i="1"/>
  <c r="BP159" i="1"/>
  <c r="BN159" i="1"/>
  <c r="Z159" i="1"/>
  <c r="BP177" i="1"/>
  <c r="BN177" i="1"/>
  <c r="Z177" i="1"/>
  <c r="Y184" i="1"/>
  <c r="Y196" i="1"/>
  <c r="BP193" i="1"/>
  <c r="BN193" i="1"/>
  <c r="Z193" i="1"/>
  <c r="Z195" i="1" s="1"/>
  <c r="BP201" i="1"/>
  <c r="BN201" i="1"/>
  <c r="Z201" i="1"/>
  <c r="Y218" i="1"/>
  <c r="BP209" i="1"/>
  <c r="BN209" i="1"/>
  <c r="Z209" i="1"/>
  <c r="BP213" i="1"/>
  <c r="BN213" i="1"/>
  <c r="Z213" i="1"/>
  <c r="BP217" i="1"/>
  <c r="BN217" i="1"/>
  <c r="Z217" i="1"/>
  <c r="Y219" i="1"/>
  <c r="BP234" i="1"/>
  <c r="BN234" i="1"/>
  <c r="Z234" i="1"/>
  <c r="BP248" i="1"/>
  <c r="BN248" i="1"/>
  <c r="Z248" i="1"/>
  <c r="BP267" i="1"/>
  <c r="BN267" i="1"/>
  <c r="Z267" i="1"/>
  <c r="Z271" i="1" s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A10" i="1"/>
  <c r="X581" i="1"/>
  <c r="Y55" i="1"/>
  <c r="Y63" i="1"/>
  <c r="Y69" i="1"/>
  <c r="Y77" i="1"/>
  <c r="Y111" i="1"/>
  <c r="Y117" i="1"/>
  <c r="G588" i="1"/>
  <c r="Y139" i="1"/>
  <c r="Y145" i="1"/>
  <c r="BP142" i="1"/>
  <c r="BN142" i="1"/>
  <c r="Z142" i="1"/>
  <c r="Z144" i="1" s="1"/>
  <c r="BP180" i="1"/>
  <c r="BN180" i="1"/>
  <c r="Z180" i="1"/>
  <c r="BP189" i="1"/>
  <c r="BN189" i="1"/>
  <c r="Z189" i="1"/>
  <c r="Z190" i="1" s="1"/>
  <c r="Y191" i="1"/>
  <c r="BP205" i="1"/>
  <c r="BN205" i="1"/>
  <c r="Z205" i="1"/>
  <c r="Y207" i="1"/>
  <c r="Y224" i="1"/>
  <c r="BP221" i="1"/>
  <c r="BN221" i="1"/>
  <c r="Z221" i="1"/>
  <c r="Z223" i="1" s="1"/>
  <c r="BP230" i="1"/>
  <c r="BN230" i="1"/>
  <c r="Z230" i="1"/>
  <c r="BP239" i="1"/>
  <c r="BN239" i="1"/>
  <c r="Z239" i="1"/>
  <c r="Z240" i="1" s="1"/>
  <c r="L588" i="1"/>
  <c r="Y251" i="1"/>
  <c r="BP244" i="1"/>
  <c r="BN244" i="1"/>
  <c r="Z244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Z447" i="1" s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Z515" i="1"/>
  <c r="Z504" i="1"/>
  <c r="Y579" i="1"/>
  <c r="Z250" i="1"/>
  <c r="Z332" i="1"/>
  <c r="Z326" i="1"/>
  <c r="Z218" i="1"/>
  <c r="Y582" i="1"/>
  <c r="Z553" i="1"/>
  <c r="Z568" i="1"/>
  <c r="Z429" i="1"/>
  <c r="Z206" i="1"/>
  <c r="Z184" i="1"/>
  <c r="Z128" i="1"/>
  <c r="Z77" i="1"/>
  <c r="Y578" i="1"/>
  <c r="Y580" i="1"/>
  <c r="Z26" i="1"/>
  <c r="Z583" i="1" s="1"/>
  <c r="Y581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<sst xmlns="http://schemas.openxmlformats.org/spreadsheetml/2006/main" count="2708" uniqueCount="971">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</sst>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6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2</v>
      </c>
      <c r="Y29" s="670">
        <f>IFERROR(IF(X29="",0,CEILING((X29/$H29),1)*$H29),"")</f>
        <v>2.4</v>
      </c>
      <c r="Z29" s="36">
        <f>IFERROR(IF(Y29=0,"",ROUNDUP(Y29/H29,0)*0.00651),"")</f>
        <v>2.6040000000000001E-2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2.7399999999999998</v>
      </c>
      <c r="BN29" s="64">
        <f>IFERROR(Y29*I29/H29,"0")</f>
        <v>3.2879999999999998</v>
      </c>
      <c r="BO29" s="64">
        <f>IFERROR(1/J29*(X29/H29),"0")</f>
        <v>1.8315018315018316E-2</v>
      </c>
      <c r="BP29" s="64">
        <f>IFERROR(1/J29*(Y29/H29),"0")</f>
        <v>2.197802197802198E-2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3.3333333333333335</v>
      </c>
      <c r="Y30" s="671">
        <f>IFERROR(Y29/H29,"0")</f>
        <v>4</v>
      </c>
      <c r="Z30" s="671">
        <f>IFERROR(IF(Z29="",0,Z29),"0")</f>
        <v>2.6040000000000001E-2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2</v>
      </c>
      <c r="Y31" s="671">
        <f>IFERROR(SUM(Y29:Y29),"0")</f>
        <v>2.4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170</v>
      </c>
      <c r="Y35" s="670">
        <f>IFERROR(IF(X35="",0,CEILING((X35/$H35),1)*$H35),"")</f>
        <v>172.8</v>
      </c>
      <c r="Z35" s="36">
        <f>IFERROR(IF(Y35=0,"",ROUNDUP(Y35/H35,0)*0.01898),"")</f>
        <v>0.30368000000000001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176.8472222222222</v>
      </c>
      <c r="BN35" s="64">
        <f>IFERROR(Y35*I35/H35,"0")</f>
        <v>179.76</v>
      </c>
      <c r="BO35" s="64">
        <f>IFERROR(1/J35*(X35/H35),"0")</f>
        <v>0.24594907407407407</v>
      </c>
      <c r="BP35" s="64">
        <f>IFERROR(1/J35*(Y35/H35),"0")</f>
        <v>0.25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15.74074074074074</v>
      </c>
      <c r="Y40" s="671">
        <f>IFERROR(Y35/H35,"0")+IFERROR(Y36/H36,"0")+IFERROR(Y37/H37,"0")+IFERROR(Y38/H38,"0")+IFERROR(Y39/H39,"0")</f>
        <v>16</v>
      </c>
      <c r="Z40" s="671">
        <f>IFERROR(IF(Z35="",0,Z35),"0")+IFERROR(IF(Z36="",0,Z36),"0")+IFERROR(IF(Z37="",0,Z37),"0")+IFERROR(IF(Z38="",0,Z38),"0")+IFERROR(IF(Z39="",0,Z39),"0")</f>
        <v>0.30368000000000001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170</v>
      </c>
      <c r="Y41" s="671">
        <f>IFERROR(SUM(Y35:Y39),"0")</f>
        <v>172.8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16</v>
      </c>
      <c r="Y48" s="670">
        <f t="shared" ref="Y48:Y54" si="0">IFERROR(IF(X48="",0,CEILING((X48/$H48),1)*$H48),"")</f>
        <v>22.4</v>
      </c>
      <c r="Z48" s="36">
        <f>IFERROR(IF(Y48=0,"",ROUNDUP(Y48/H48,0)*0.01898),"")</f>
        <v>3.7960000000000001E-2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16.621428571428574</v>
      </c>
      <c r="BN48" s="64">
        <f t="shared" ref="BN48:BN54" si="2">IFERROR(Y48*I48/H48,"0")</f>
        <v>23.27</v>
      </c>
      <c r="BO48" s="64">
        <f t="shared" ref="BO48:BO54" si="3">IFERROR(1/J48*(X48/H48),"0")</f>
        <v>2.2321428571428572E-2</v>
      </c>
      <c r="BP48" s="64">
        <f t="shared" ref="BP48:BP54" si="4">IFERROR(1/J48*(Y48/H48),"0")</f>
        <v>3.125E-2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1.4285714285714286</v>
      </c>
      <c r="Y55" s="671">
        <f>IFERROR(Y48/H48,"0")+IFERROR(Y49/H49,"0")+IFERROR(Y50/H50,"0")+IFERROR(Y51/H51,"0")+IFERROR(Y52/H52,"0")+IFERROR(Y53/H53,"0")+IFERROR(Y54/H54,"0")</f>
        <v>2</v>
      </c>
      <c r="Z55" s="671">
        <f>IFERROR(IF(Z48="",0,Z48),"0")+IFERROR(IF(Z49="",0,Z49),"0")+IFERROR(IF(Z50="",0,Z50),"0")+IFERROR(IF(Z51="",0,Z51),"0")+IFERROR(IF(Z52="",0,Z52),"0")+IFERROR(IF(Z53="",0,Z53),"0")+IFERROR(IF(Z54="",0,Z54),"0")</f>
        <v>3.7960000000000001E-2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16</v>
      </c>
      <c r="Y56" s="671">
        <f>IFERROR(SUM(Y48:Y54),"0")</f>
        <v>22.4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30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2.7777777777777777</v>
      </c>
      <c r="Y62" s="671">
        <f>IFERROR(Y58/H58,"0")+IFERROR(Y59/H59,"0")+IFERROR(Y60/H60,"0")+IFERROR(Y61/H61,"0")</f>
        <v>3.0000000000000004</v>
      </c>
      <c r="Z62" s="671">
        <f>IFERROR(IF(Z58="",0,Z58),"0")+IFERROR(IF(Z59="",0,Z59),"0")+IFERROR(IF(Z60="",0,Z60),"0")+IFERROR(IF(Z61="",0,Z61),"0")</f>
        <v>5.6940000000000004E-2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30</v>
      </c>
      <c r="Y63" s="671">
        <f>IFERROR(SUM(Y58:Y61),"0")</f>
        <v>32.400000000000006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2</v>
      </c>
      <c r="Y66" s="670">
        <f>IFERROR(IF(X66="",0,CEILING((X66/$H66),1)*$H66),"")</f>
        <v>3.6</v>
      </c>
      <c r="Z66" s="36">
        <f>IFERROR(IF(Y66=0,"",ROUNDUP(Y66/H66,0)*0.00502),"")</f>
        <v>1.004E-2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2.1111111111111112</v>
      </c>
      <c r="BN66" s="64">
        <f>IFERROR(Y66*I66/H66,"0")</f>
        <v>3.8</v>
      </c>
      <c r="BO66" s="64">
        <f>IFERROR(1/J66*(X66/H66),"0")</f>
        <v>4.7483380816714157E-3</v>
      </c>
      <c r="BP66" s="64">
        <f>IFERROR(1/J66*(Y66/H66),"0")</f>
        <v>8.5470085470085479E-3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1.1111111111111112</v>
      </c>
      <c r="Y68" s="671">
        <f>IFERROR(Y65/H65,"0")+IFERROR(Y66/H66,"0")+IFERROR(Y67/H67,"0")</f>
        <v>2</v>
      </c>
      <c r="Z68" s="671">
        <f>IFERROR(IF(Z65="",0,Z65),"0")+IFERROR(IF(Z66="",0,Z66),"0")+IFERROR(IF(Z67="",0,Z67),"0")</f>
        <v>1.004E-2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2</v>
      </c>
      <c r="Y69" s="671">
        <f>IFERROR(SUM(Y65:Y67),"0")</f>
        <v>3.6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69</v>
      </c>
      <c r="Y87" s="670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71.779166666666654</v>
      </c>
      <c r="BN87" s="64">
        <f>IFERROR(Y87*I87/H87,"0")</f>
        <v>78.64500000000001</v>
      </c>
      <c r="BO87" s="64">
        <f>IFERROR(1/J87*(X87/H87),"0")</f>
        <v>9.9826388888888881E-2</v>
      </c>
      <c r="BP87" s="64">
        <f>IFERROR(1/J87*(Y87/H87),"0")</f>
        <v>0.109375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14</v>
      </c>
      <c r="Y89" s="67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14.653333333333332</v>
      </c>
      <c r="BN89" s="64">
        <f>IFERROR(Y89*I89/H89,"0")</f>
        <v>18.84</v>
      </c>
      <c r="BO89" s="64">
        <f>IFERROR(1/J89*(X89/H89),"0")</f>
        <v>2.3569023569023569E-2</v>
      </c>
      <c r="BP89" s="64">
        <f>IFERROR(1/J89*(Y89/H89),"0")</f>
        <v>3.0303030303030304E-2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9.5</v>
      </c>
      <c r="Y90" s="671">
        <f>IFERROR(Y87/H87,"0")+IFERROR(Y88/H88,"0")+IFERROR(Y89/H89,"0")</f>
        <v>11</v>
      </c>
      <c r="Z90" s="671">
        <f>IFERROR(IF(Z87="",0,Z87),"0")+IFERROR(IF(Z88="",0,Z88),"0")+IFERROR(IF(Z89="",0,Z89),"0")</f>
        <v>0.16894000000000001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83</v>
      </c>
      <c r="Y91" s="671">
        <f>IFERROR(SUM(Y87:Y89),"0")</f>
        <v>93.600000000000009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16</v>
      </c>
      <c r="Y98" s="670">
        <f t="shared" si="10"/>
        <v>16.200000000000003</v>
      </c>
      <c r="Z98" s="36">
        <f>IFERROR(IF(Y98=0,"",ROUNDUP(Y98/H98,0)*0.00651),"")</f>
        <v>3.9059999999999997E-2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17.493333333333332</v>
      </c>
      <c r="BN98" s="64">
        <f t="shared" si="12"/>
        <v>17.712000000000003</v>
      </c>
      <c r="BO98" s="64">
        <f t="shared" si="13"/>
        <v>3.2560032560032558E-2</v>
      </c>
      <c r="BP98" s="64">
        <f t="shared" si="14"/>
        <v>3.2967032967032975E-2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11</v>
      </c>
      <c r="Y100" s="670">
        <f t="shared" si="10"/>
        <v>13.5</v>
      </c>
      <c r="Z100" s="36">
        <f>IFERROR(IF(Y100=0,"",ROUNDUP(Y100/H100,0)*0.00902),"")</f>
        <v>4.5100000000000001E-2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12.173333333333334</v>
      </c>
      <c r="BN100" s="64">
        <f t="shared" si="12"/>
        <v>14.94</v>
      </c>
      <c r="BO100" s="64">
        <f t="shared" si="13"/>
        <v>3.0864197530864196E-2</v>
      </c>
      <c r="BP100" s="64">
        <f t="shared" si="14"/>
        <v>3.787878787878788E-2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10</v>
      </c>
      <c r="Y102" s="671">
        <f>IFERROR(Y93/H93,"0")+IFERROR(Y94/H94,"0")+IFERROR(Y95/H95,"0")+IFERROR(Y96/H96,"0")+IFERROR(Y97/H97,"0")+IFERROR(Y98/H98,"0")+IFERROR(Y99/H99,"0")+IFERROR(Y100/H100,"0")+IFERROR(Y101/H101,"0")</f>
        <v>11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8.4159999999999999E-2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27</v>
      </c>
      <c r="Y103" s="671">
        <f>IFERROR(SUM(Y93:Y101),"0")</f>
        <v>29.700000000000003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73</v>
      </c>
      <c r="Y106" s="670">
        <f>IFERROR(IF(X106="",0,CEILING((X106/$H106),1)*$H106),"")</f>
        <v>75.600000000000009</v>
      </c>
      <c r="Z106" s="36">
        <f>IFERROR(IF(Y106=0,"",ROUNDUP(Y106/H106,0)*0.01898),"")</f>
        <v>0.13286000000000001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75.940277777777766</v>
      </c>
      <c r="BN106" s="64">
        <f>IFERROR(Y106*I106/H106,"0")</f>
        <v>78.64500000000001</v>
      </c>
      <c r="BO106" s="64">
        <f>IFERROR(1/J106*(X106/H106),"0")</f>
        <v>0.10561342592592592</v>
      </c>
      <c r="BP106" s="64">
        <f>IFERROR(1/J106*(Y106/H106),"0")</f>
        <v>0.109375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6.7592592592592586</v>
      </c>
      <c r="Y110" s="671">
        <f>IFERROR(Y106/H106,"0")+IFERROR(Y107/H107,"0")+IFERROR(Y108/H108,"0")+IFERROR(Y109/H109,"0")</f>
        <v>7</v>
      </c>
      <c r="Z110" s="671">
        <f>IFERROR(IF(Z106="",0,Z106),"0")+IFERROR(IF(Z107="",0,Z107),"0")+IFERROR(IF(Z108="",0,Z108),"0")+IFERROR(IF(Z109="",0,Z109),"0")</f>
        <v>0.13286000000000001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73</v>
      </c>
      <c r="Y111" s="671">
        <f>IFERROR(SUM(Y106:Y109),"0")</f>
        <v>75.600000000000009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83</v>
      </c>
      <c r="Y113" s="670">
        <f>IFERROR(IF(X113="",0,CEILING((X113/$H113),1)*$H113),"")</f>
        <v>86.4</v>
      </c>
      <c r="Z113" s="36">
        <f>IFERROR(IF(Y113=0,"",ROUNDUP(Y113/H113,0)*0.01898),"")</f>
        <v>0.15184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86.343055555555551</v>
      </c>
      <c r="BN113" s="64">
        <f>IFERROR(Y113*I113/H113,"0")</f>
        <v>89.88</v>
      </c>
      <c r="BO113" s="64">
        <f>IFERROR(1/J113*(X113/H113),"0")</f>
        <v>0.12008101851851852</v>
      </c>
      <c r="BP113" s="64">
        <f>IFERROR(1/J113*(Y113/H113),"0")</f>
        <v>0.125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7.6851851851851851</v>
      </c>
      <c r="Y116" s="671">
        <f>IFERROR(Y113/H113,"0")+IFERROR(Y114/H114,"0")+IFERROR(Y115/H115,"0")</f>
        <v>8</v>
      </c>
      <c r="Z116" s="671">
        <f>IFERROR(IF(Z113="",0,Z113),"0")+IFERROR(IF(Z114="",0,Z114),"0")+IFERROR(IF(Z115="",0,Z115),"0")</f>
        <v>0.15184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83</v>
      </c>
      <c r="Y117" s="671">
        <f>IFERROR(SUM(Y113:Y115),"0")</f>
        <v>86.4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58</v>
      </c>
      <c r="Y121" s="670">
        <f t="shared" si="15"/>
        <v>58.800000000000004</v>
      </c>
      <c r="Z121" s="36">
        <f>IFERROR(IF(Y121=0,"",ROUNDUP(Y121/H121,0)*0.01898),"")</f>
        <v>0.13286000000000001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61.542142857142863</v>
      </c>
      <c r="BN121" s="64">
        <f t="shared" si="17"/>
        <v>62.391000000000005</v>
      </c>
      <c r="BO121" s="64">
        <f t="shared" si="18"/>
        <v>0.10788690476190475</v>
      </c>
      <c r="BP121" s="64">
        <f t="shared" si="19"/>
        <v>0.109375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6.9047619047619042</v>
      </c>
      <c r="Y128" s="671">
        <f>IFERROR(Y119/H119,"0")+IFERROR(Y120/H120,"0")+IFERROR(Y121/H121,"0")+IFERROR(Y122/H122,"0")+IFERROR(Y123/H123,"0")+IFERROR(Y124/H124,"0")+IFERROR(Y125/H125,"0")+IFERROR(Y126/H126,"0")+IFERROR(Y127/H127,"0")</f>
        <v>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0.13286000000000001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58</v>
      </c>
      <c r="Y129" s="671">
        <f>IFERROR(SUM(Y119:Y127),"0")</f>
        <v>58.800000000000004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19</v>
      </c>
      <c r="Y171" s="670">
        <f>IFERROR(IF(X171="",0,CEILING((X171/$H171),1)*$H171),"")</f>
        <v>19.8</v>
      </c>
      <c r="Z171" s="36">
        <f>IFERROR(IF(Y171=0,"",ROUNDUP(Y171/H171,0)*0.00502),"")</f>
        <v>5.0200000000000002E-2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19.959595959595962</v>
      </c>
      <c r="BN171" s="64">
        <f>IFERROR(Y171*I171/H171,"0")</f>
        <v>20.800000000000004</v>
      </c>
      <c r="BO171" s="64">
        <f>IFERROR(1/J171*(X171/H171),"0")</f>
        <v>4.1008374341707683E-2</v>
      </c>
      <c r="BP171" s="64">
        <f>IFERROR(1/J171*(Y171/H171),"0")</f>
        <v>4.2735042735042736E-2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9.5959595959595969</v>
      </c>
      <c r="Y172" s="671">
        <f>IFERROR(Y171/H171,"0")</f>
        <v>10</v>
      </c>
      <c r="Z172" s="671">
        <f>IFERROR(IF(Z171="",0,Z171),"0")</f>
        <v>5.0200000000000002E-2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19</v>
      </c>
      <c r="Y173" s="671">
        <f>IFERROR(SUM(Y171:Y171),"0")</f>
        <v>19.8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128</v>
      </c>
      <c r="Y175" s="670">
        <f t="shared" ref="Y175:Y183" si="21">IFERROR(IF(X175="",0,CEILING((X175/$H175),1)*$H175),"")</f>
        <v>130.20000000000002</v>
      </c>
      <c r="Z175" s="36">
        <f>IFERROR(IF(Y175=0,"",ROUNDUP(Y175/H175,0)*0.00902),"")</f>
        <v>0.27961999999999998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136.22857142857143</v>
      </c>
      <c r="BN175" s="64">
        <f t="shared" ref="BN175:BN183" si="23">IFERROR(Y175*I175/H175,"0")</f>
        <v>138.57</v>
      </c>
      <c r="BO175" s="64">
        <f t="shared" ref="BO175:BO183" si="24">IFERROR(1/J175*(X175/H175),"0")</f>
        <v>0.23088023088023088</v>
      </c>
      <c r="BP175" s="64">
        <f t="shared" ref="BP175:BP183" si="25">IFERROR(1/J175*(Y175/H175),"0")</f>
        <v>0.23484848484848489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90</v>
      </c>
      <c r="Y177" s="670">
        <f t="shared" si="21"/>
        <v>92.4</v>
      </c>
      <c r="Z177" s="36">
        <f>IFERROR(IF(Y177=0,"",ROUNDUP(Y177/H177,0)*0.00902),"")</f>
        <v>0.19844000000000001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94.5</v>
      </c>
      <c r="BN177" s="64">
        <f t="shared" si="23"/>
        <v>97.02000000000001</v>
      </c>
      <c r="BO177" s="64">
        <f t="shared" si="24"/>
        <v>0.16233766233766234</v>
      </c>
      <c r="BP177" s="64">
        <f t="shared" si="25"/>
        <v>0.16666666666666669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21</v>
      </c>
      <c r="Y180" s="670">
        <f t="shared" si="21"/>
        <v>21.6</v>
      </c>
      <c r="Z180" s="36">
        <f>IFERROR(IF(Y180=0,"",ROUNDUP(Y180/H180,0)*0.00502),"")</f>
        <v>6.0240000000000002E-2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22.516666666666666</v>
      </c>
      <c r="BN180" s="64">
        <f t="shared" si="23"/>
        <v>23.16</v>
      </c>
      <c r="BO180" s="64">
        <f t="shared" si="24"/>
        <v>4.9857549857549859E-2</v>
      </c>
      <c r="BP180" s="64">
        <f t="shared" si="25"/>
        <v>5.1282051282051287E-2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21</v>
      </c>
      <c r="Y181" s="670">
        <f t="shared" si="21"/>
        <v>21</v>
      </c>
      <c r="Z181" s="36">
        <f>IFERROR(IF(Y181=0,"",ROUNDUP(Y181/H181,0)*0.00502),"")</f>
        <v>5.0200000000000002E-2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22</v>
      </c>
      <c r="BN181" s="64">
        <f t="shared" si="23"/>
        <v>22</v>
      </c>
      <c r="BO181" s="64">
        <f t="shared" si="24"/>
        <v>4.2735042735042736E-2</v>
      </c>
      <c r="BP181" s="64">
        <f t="shared" si="25"/>
        <v>4.2735042735042736E-2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73.571428571428555</v>
      </c>
      <c r="Y184" s="671">
        <f>IFERROR(Y175/H175,"0")+IFERROR(Y176/H176,"0")+IFERROR(Y177/H177,"0")+IFERROR(Y178/H178,"0")+IFERROR(Y179/H179,"0")+IFERROR(Y180/H180,"0")+IFERROR(Y181/H181,"0")+IFERROR(Y182/H182,"0")+IFERROR(Y183/H183,"0")</f>
        <v>75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0.58850000000000002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260</v>
      </c>
      <c r="Y185" s="671">
        <f>IFERROR(SUM(Y175:Y183),"0")</f>
        <v>265.20000000000005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96</v>
      </c>
      <c r="Y199" s="670">
        <f t="shared" si="26"/>
        <v>97.2</v>
      </c>
      <c r="Z199" s="36">
        <f>IFERROR(IF(Y199=0,"",ROUNDUP(Y199/H199,0)*0.00902),"")</f>
        <v>0.16236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99.733333333333334</v>
      </c>
      <c r="BN199" s="64">
        <f t="shared" si="28"/>
        <v>100.98</v>
      </c>
      <c r="BO199" s="64">
        <f t="shared" si="29"/>
        <v>0.13468013468013465</v>
      </c>
      <c r="BP199" s="64">
        <f t="shared" si="30"/>
        <v>0.13636363636363635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136</v>
      </c>
      <c r="Y201" s="670">
        <f t="shared" si="26"/>
        <v>140.4</v>
      </c>
      <c r="Z201" s="36">
        <f>IFERROR(IF(Y201=0,"",ROUNDUP(Y201/H201,0)*0.00902),"")</f>
        <v>0.23452000000000001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141.28888888888889</v>
      </c>
      <c r="BN201" s="64">
        <f t="shared" si="28"/>
        <v>145.86000000000001</v>
      </c>
      <c r="BO201" s="64">
        <f t="shared" si="29"/>
        <v>0.19079685746352412</v>
      </c>
      <c r="BP201" s="64">
        <f t="shared" si="30"/>
        <v>0.19696969696969696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2</v>
      </c>
      <c r="Y202" s="670">
        <f t="shared" si="26"/>
        <v>3.6</v>
      </c>
      <c r="Z202" s="36">
        <f>IFERROR(IF(Y202=0,"",ROUNDUP(Y202/H202,0)*0.00502),"")</f>
        <v>1.004E-2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2.1444444444444444</v>
      </c>
      <c r="BN202" s="64">
        <f t="shared" si="28"/>
        <v>3.8599999999999994</v>
      </c>
      <c r="BO202" s="64">
        <f t="shared" si="29"/>
        <v>4.7483380816714157E-3</v>
      </c>
      <c r="BP202" s="64">
        <f t="shared" si="30"/>
        <v>8.5470085470085479E-3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17</v>
      </c>
      <c r="Y203" s="670">
        <f t="shared" si="26"/>
        <v>18</v>
      </c>
      <c r="Z203" s="36">
        <f>IFERROR(IF(Y203=0,"",ROUNDUP(Y203/H203,0)*0.00502),"")</f>
        <v>5.0200000000000002E-2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17.944444444444443</v>
      </c>
      <c r="BN203" s="64">
        <f t="shared" si="28"/>
        <v>18.999999999999996</v>
      </c>
      <c r="BO203" s="64">
        <f t="shared" si="29"/>
        <v>4.0360873694207031E-2</v>
      </c>
      <c r="BP203" s="64">
        <f t="shared" si="30"/>
        <v>4.2735042735042736E-2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8</v>
      </c>
      <c r="Y205" s="670">
        <f t="shared" si="26"/>
        <v>9</v>
      </c>
      <c r="Z205" s="36">
        <f>IFERROR(IF(Y205=0,"",ROUNDUP(Y205/H205,0)*0.00502),"")</f>
        <v>2.5100000000000001E-2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8.4444444444444446</v>
      </c>
      <c r="BN205" s="64">
        <f t="shared" si="28"/>
        <v>9.4999999999999982</v>
      </c>
      <c r="BO205" s="64">
        <f t="shared" si="29"/>
        <v>1.8993352326685663E-2</v>
      </c>
      <c r="BP205" s="64">
        <f t="shared" si="30"/>
        <v>2.1367521367521368E-2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57.962962962962962</v>
      </c>
      <c r="Y206" s="671">
        <f>IFERROR(Y198/H198,"0")+IFERROR(Y199/H199,"0")+IFERROR(Y200/H200,"0")+IFERROR(Y201/H201,"0")+IFERROR(Y202/H202,"0")+IFERROR(Y203/H203,"0")+IFERROR(Y204/H204,"0")+IFERROR(Y205/H205,"0")</f>
        <v>61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0.48222000000000004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259</v>
      </c>
      <c r="Y207" s="671">
        <f>IFERROR(SUM(Y198:Y205),"0")</f>
        <v>268.20000000000005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24</v>
      </c>
      <c r="Y211" s="670">
        <f t="shared" si="31"/>
        <v>26.099999999999998</v>
      </c>
      <c r="Z211" s="36">
        <f>IFERROR(IF(Y211=0,"",ROUNDUP(Y211/H211,0)*0.01898),"")</f>
        <v>5.6940000000000004E-2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25.431724137931035</v>
      </c>
      <c r="BN211" s="64">
        <f t="shared" si="33"/>
        <v>27.656999999999996</v>
      </c>
      <c r="BO211" s="64">
        <f t="shared" si="34"/>
        <v>4.3103448275862072E-2</v>
      </c>
      <c r="BP211" s="64">
        <f t="shared" si="35"/>
        <v>4.6875E-2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111</v>
      </c>
      <c r="Y212" s="670">
        <f t="shared" si="31"/>
        <v>112.8</v>
      </c>
      <c r="Z212" s="36">
        <f t="shared" ref="Z212:Z217" si="36">IFERROR(IF(Y212=0,"",ROUNDUP(Y212/H212,0)*0.00651),"")</f>
        <v>0.30597000000000002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123.48750000000001</v>
      </c>
      <c r="BN212" s="64">
        <f t="shared" si="33"/>
        <v>125.49</v>
      </c>
      <c r="BO212" s="64">
        <f t="shared" si="34"/>
        <v>0.25412087912087916</v>
      </c>
      <c r="BP212" s="64">
        <f t="shared" si="35"/>
        <v>0.25824175824175827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120</v>
      </c>
      <c r="Y214" s="670">
        <f t="shared" si="31"/>
        <v>120</v>
      </c>
      <c r="Z214" s="36">
        <f t="shared" si="36"/>
        <v>0.32550000000000001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94</v>
      </c>
      <c r="Y215" s="670">
        <f t="shared" si="31"/>
        <v>96</v>
      </c>
      <c r="Z215" s="36">
        <f t="shared" si="36"/>
        <v>0.26040000000000002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103.87</v>
      </c>
      <c r="BN215" s="64">
        <f t="shared" si="33"/>
        <v>106.08000000000001</v>
      </c>
      <c r="BO215" s="64">
        <f t="shared" si="34"/>
        <v>0.21520146520146524</v>
      </c>
      <c r="BP215" s="64">
        <f t="shared" si="35"/>
        <v>0.2197802197802198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40</v>
      </c>
      <c r="Y216" s="670">
        <f t="shared" si="31"/>
        <v>40.799999999999997</v>
      </c>
      <c r="Z216" s="36">
        <f t="shared" si="36"/>
        <v>0.11067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44.20000000000001</v>
      </c>
      <c r="BN216" s="64">
        <f t="shared" si="33"/>
        <v>45.084000000000003</v>
      </c>
      <c r="BO216" s="64">
        <f t="shared" si="34"/>
        <v>9.1575091575091583E-2</v>
      </c>
      <c r="BP216" s="64">
        <f t="shared" si="35"/>
        <v>9.3406593406593408E-2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146</v>
      </c>
      <c r="Y217" s="670">
        <f t="shared" si="31"/>
        <v>146.4</v>
      </c>
      <c r="Z217" s="36">
        <f t="shared" si="36"/>
        <v>0.39711000000000002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161.69499999999999</v>
      </c>
      <c r="BN217" s="64">
        <f t="shared" si="33"/>
        <v>162.13800000000001</v>
      </c>
      <c r="BO217" s="64">
        <f t="shared" si="34"/>
        <v>0.33424908424908428</v>
      </c>
      <c r="BP217" s="64">
        <f t="shared" si="35"/>
        <v>0.33516483516483525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215.67528735632186</v>
      </c>
      <c r="Y218" s="671">
        <f>IFERROR(Y209/H209,"0")+IFERROR(Y210/H210,"0")+IFERROR(Y211/H211,"0")+IFERROR(Y212/H212,"0")+IFERROR(Y213/H213,"0")+IFERROR(Y214/H214,"0")+IFERROR(Y215/H215,"0")+IFERROR(Y216/H216,"0")+IFERROR(Y217/H217,"0")</f>
        <v>218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1.4565900000000001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535</v>
      </c>
      <c r="Y219" s="671">
        <f>IFERROR(SUM(Y209:Y217),"0")</f>
        <v>542.1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10</v>
      </c>
      <c r="Y268" s="670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11.050000000000002</v>
      </c>
      <c r="BN268" s="64">
        <f>IFERROR(Y268*I268/H268,"0")</f>
        <v>13.260000000000002</v>
      </c>
      <c r="BO268" s="64">
        <f>IFERROR(1/J268*(X268/H268),"0")</f>
        <v>2.2893772893772896E-2</v>
      </c>
      <c r="BP268" s="64">
        <f>IFERROR(1/J268*(Y268/H268),"0")</f>
        <v>2.7472527472527476E-2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33</v>
      </c>
      <c r="Y269" s="670">
        <f>IFERROR(IF(X269="",0,CEILING((X269/$H269),1)*$H269),"")</f>
        <v>33.6</v>
      </c>
      <c r="Z269" s="36">
        <f>IFERROR(IF(Y269=0,"",ROUNDUP(Y269/H269,0)*0.00651),"")</f>
        <v>9.1139999999999999E-2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35.475000000000001</v>
      </c>
      <c r="BN269" s="64">
        <f>IFERROR(Y269*I269/H269,"0")</f>
        <v>36.120000000000005</v>
      </c>
      <c r="BO269" s="64">
        <f>IFERROR(1/J269*(X269/H269),"0")</f>
        <v>7.5549450549450559E-2</v>
      </c>
      <c r="BP269" s="64">
        <f>IFERROR(1/J269*(Y269/H269),"0")</f>
        <v>7.6923076923076941E-2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17.916666666666668</v>
      </c>
      <c r="Y271" s="671">
        <f>IFERROR(Y266/H266,"0")+IFERROR(Y267/H267,"0")+IFERROR(Y268/H268,"0")+IFERROR(Y269/H269,"0")+IFERROR(Y270/H270,"0")</f>
        <v>19</v>
      </c>
      <c r="Z271" s="671">
        <f>IFERROR(IF(Z266="",0,Z266),"0")+IFERROR(IF(Z267="",0,Z267),"0")+IFERROR(IF(Z268="",0,Z268),"0")+IFERROR(IF(Z269="",0,Z269),"0")+IFERROR(IF(Z270="",0,Z270),"0")</f>
        <v>0.12368999999999999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43</v>
      </c>
      <c r="Y272" s="671">
        <f>IFERROR(SUM(Y266:Y270),"0")</f>
        <v>45.6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7</v>
      </c>
      <c r="Y307" s="670">
        <f t="shared" si="47"/>
        <v>10.8</v>
      </c>
      <c r="Z307" s="36">
        <f>IFERROR(IF(Y307=0,"",ROUNDUP(Y307/H307,0)*0.01898),"")</f>
        <v>1.898E-2</v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7.2819444444444432</v>
      </c>
      <c r="BN307" s="64">
        <f t="shared" si="49"/>
        <v>11.234999999999999</v>
      </c>
      <c r="BO307" s="64">
        <f t="shared" si="50"/>
        <v>1.0127314814814815E-2</v>
      </c>
      <c r="BP307" s="64">
        <f t="shared" si="51"/>
        <v>1.5625E-2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0.64814814814814814</v>
      </c>
      <c r="Y311" s="671">
        <f>IFERROR(Y304/H304,"0")+IFERROR(Y305/H305,"0")+IFERROR(Y306/H306,"0")+IFERROR(Y307/H307,"0")+IFERROR(Y308/H308,"0")+IFERROR(Y309/H309,"0")+IFERROR(Y310/H310,"0")</f>
        <v>1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1.898E-2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7</v>
      </c>
      <c r="Y312" s="671">
        <f>IFERROR(SUM(Y304:Y310),"0")</f>
        <v>10.8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98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104.52076923076925</v>
      </c>
      <c r="BN330" s="64">
        <f>IFERROR(Y330*I330/H330,"0")</f>
        <v>108.14700000000001</v>
      </c>
      <c r="BO330" s="64">
        <f>IFERROR(1/J330*(X330/H330),"0")</f>
        <v>0.19631410256410256</v>
      </c>
      <c r="BP330" s="64">
        <f>IFERROR(1/J330*(Y330/H330),"0")</f>
        <v>0.203125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12.564102564102564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98</v>
      </c>
      <c r="Y333" s="671">
        <f>IFERROR(SUM(Y329:Y331),"0")</f>
        <v>101.39999999999999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7</v>
      </c>
      <c r="Y337" s="670">
        <f>IFERROR(IF(X337="",0,CEILING((X337/$H337),1)*$H337),"")</f>
        <v>7.6499999999999995</v>
      </c>
      <c r="Z337" s="36">
        <f>IFERROR(IF(Y337=0,"",ROUNDUP(Y337/H337,0)*0.00651),"")</f>
        <v>1.9529999999999999E-2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8.1117647058823543</v>
      </c>
      <c r="BN337" s="64">
        <f>IFERROR(Y337*I337/H337,"0")</f>
        <v>8.8650000000000002</v>
      </c>
      <c r="BO337" s="64">
        <f>IFERROR(1/J337*(X337/H337),"0")</f>
        <v>1.508295625942685E-2</v>
      </c>
      <c r="BP337" s="64">
        <f>IFERROR(1/J337*(Y337/H337),"0")</f>
        <v>1.6483516483516484E-2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6</v>
      </c>
      <c r="Y338" s="670">
        <f>IFERROR(IF(X338="",0,CEILING((X338/$H338),1)*$H338),"")</f>
        <v>7.6499999999999995</v>
      </c>
      <c r="Z338" s="36">
        <f>IFERROR(IF(Y338=0,"",ROUNDUP(Y338/H338,0)*0.00651),"")</f>
        <v>1.9529999999999999E-2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6.7764705882352949</v>
      </c>
      <c r="BN338" s="64">
        <f>IFERROR(Y338*I338/H338,"0")</f>
        <v>8.6399999999999988</v>
      </c>
      <c r="BO338" s="64">
        <f>IFERROR(1/J338*(X338/H338),"0")</f>
        <v>1.292824822236587E-2</v>
      </c>
      <c r="BP338" s="64">
        <f>IFERROR(1/J338*(Y338/H338),"0")</f>
        <v>1.6483516483516484E-2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5.0980392156862742</v>
      </c>
      <c r="Y339" s="671">
        <f>IFERROR(Y335/H335,"0")+IFERROR(Y336/H336,"0")+IFERROR(Y337/H337,"0")+IFERROR(Y338/H338,"0")</f>
        <v>6</v>
      </c>
      <c r="Z339" s="671">
        <f>IFERROR(IF(Z335="",0,Z335),"0")+IFERROR(IF(Z336="",0,Z336),"0")+IFERROR(IF(Z337="",0,Z337),"0")+IFERROR(IF(Z338="",0,Z338),"0")</f>
        <v>3.9059999999999997E-2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13</v>
      </c>
      <c r="Y340" s="671">
        <f>IFERROR(SUM(Y335:Y338),"0")</f>
        <v>15.299999999999999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520</v>
      </c>
      <c r="Y362" s="670">
        <f t="shared" si="52"/>
        <v>525</v>
      </c>
      <c r="Z362" s="36">
        <f>IFERROR(IF(Y362=0,"",ROUNDUP(Y362/H362,0)*0.02175),"")</f>
        <v>0.76124999999999998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536.64</v>
      </c>
      <c r="BN362" s="64">
        <f t="shared" si="54"/>
        <v>541.79999999999995</v>
      </c>
      <c r="BO362" s="64">
        <f t="shared" si="55"/>
        <v>0.7222222222222221</v>
      </c>
      <c r="BP362" s="64">
        <f t="shared" si="56"/>
        <v>0.72916666666666663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792</v>
      </c>
      <c r="Y364" s="670">
        <f t="shared" si="52"/>
        <v>795</v>
      </c>
      <c r="Z364" s="36">
        <f>IFERROR(IF(Y364=0,"",ROUNDUP(Y364/H364,0)*0.02175),"")</f>
        <v>1.1527499999999999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817.34399999999994</v>
      </c>
      <c r="BN364" s="64">
        <f t="shared" si="54"/>
        <v>820.44</v>
      </c>
      <c r="BO364" s="64">
        <f t="shared" si="55"/>
        <v>1.0999999999999999</v>
      </c>
      <c r="BP364" s="64">
        <f t="shared" si="56"/>
        <v>1.1041666666666665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125</v>
      </c>
      <c r="Y365" s="670">
        <f t="shared" si="52"/>
        <v>135</v>
      </c>
      <c r="Z365" s="36">
        <f>IFERROR(IF(Y365=0,"",ROUNDUP(Y365/H365,0)*0.02175),"")</f>
        <v>0.19574999999999998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129</v>
      </c>
      <c r="BN365" s="64">
        <f t="shared" si="54"/>
        <v>139.32000000000002</v>
      </c>
      <c r="BO365" s="64">
        <f t="shared" si="55"/>
        <v>0.1736111111111111</v>
      </c>
      <c r="BP365" s="64">
        <f t="shared" si="56"/>
        <v>0.1875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704</v>
      </c>
      <c r="Y367" s="670">
        <f t="shared" si="52"/>
        <v>705</v>
      </c>
      <c r="Z367" s="36">
        <f>IFERROR(IF(Y367=0,"",ROUNDUP(Y367/H367,0)*0.02175),"")</f>
        <v>1.0222499999999999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726.52800000000002</v>
      </c>
      <c r="BN367" s="64">
        <f t="shared" si="54"/>
        <v>727.56</v>
      </c>
      <c r="BO367" s="64">
        <f t="shared" si="55"/>
        <v>0.97777777777777763</v>
      </c>
      <c r="BP367" s="64">
        <f t="shared" si="56"/>
        <v>0.97916666666666663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142.73333333333332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144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3.1319999999999997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2141</v>
      </c>
      <c r="Y372" s="671">
        <f>IFERROR(SUM(Y361:Y370),"0")</f>
        <v>2160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795</v>
      </c>
      <c r="Y374" s="670">
        <f>IFERROR(IF(X374="",0,CEILING((X374/$H374),1)*$H374),"")</f>
        <v>795</v>
      </c>
      <c r="Z374" s="36">
        <f>IFERROR(IF(Y374=0,"",ROUNDUP(Y374/H374,0)*0.02175),"")</f>
        <v>1.1527499999999999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820.44</v>
      </c>
      <c r="BN374" s="64">
        <f>IFERROR(Y374*I374/H374,"0")</f>
        <v>820.44</v>
      </c>
      <c r="BO374" s="64">
        <f>IFERROR(1/J374*(X374/H374),"0")</f>
        <v>1.1041666666666665</v>
      </c>
      <c r="BP374" s="64">
        <f>IFERROR(1/J374*(Y374/H374),"0")</f>
        <v>1.1041666666666665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53</v>
      </c>
      <c r="Y376" s="671">
        <f>IFERROR(Y374/H374,"0")+IFERROR(Y375/H375,"0")</f>
        <v>53</v>
      </c>
      <c r="Z376" s="671">
        <f>IFERROR(IF(Z374="",0,Z374),"0")+IFERROR(IF(Z375="",0,Z375),"0")</f>
        <v>1.1527499999999999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795</v>
      </c>
      <c r="Y377" s="671">
        <f>IFERROR(SUM(Y374:Y375),"0")</f>
        <v>795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86</v>
      </c>
      <c r="Y380" s="670">
        <f>IFERROR(IF(X380="",0,CEILING((X380/$H380),1)*$H380),"")</f>
        <v>90</v>
      </c>
      <c r="Z380" s="36">
        <f>IFERROR(IF(Y380=0,"",ROUNDUP(Y380/H380,0)*0.01898),"")</f>
        <v>0.1898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90.959333333333333</v>
      </c>
      <c r="BN380" s="64">
        <f>IFERROR(Y380*I380/H380,"0")</f>
        <v>95.19</v>
      </c>
      <c r="BO380" s="64">
        <f>IFERROR(1/J380*(X380/H380),"0")</f>
        <v>0.14930555555555555</v>
      </c>
      <c r="BP380" s="64">
        <f>IFERROR(1/J380*(Y380/H380),"0")</f>
        <v>0.15625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9.5555555555555554</v>
      </c>
      <c r="Y381" s="671">
        <f>IFERROR(Y379/H379,"0")+IFERROR(Y380/H380,"0")</f>
        <v>10</v>
      </c>
      <c r="Z381" s="671">
        <f>IFERROR(IF(Z379="",0,Z379),"0")+IFERROR(IF(Z380="",0,Z380),"0")</f>
        <v>0.1898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86</v>
      </c>
      <c r="Y382" s="671">
        <f>IFERROR(SUM(Y379:Y380),"0")</f>
        <v>90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107</v>
      </c>
      <c r="Y384" s="670">
        <f>IFERROR(IF(X384="",0,CEILING((X384/$H384),1)*$H384),"")</f>
        <v>108</v>
      </c>
      <c r="Z384" s="36">
        <f>IFERROR(IF(Y384=0,"",ROUNDUP(Y384/H384,0)*0.01898),"")</f>
        <v>0.22776000000000002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113.17033333333333</v>
      </c>
      <c r="BN384" s="64">
        <f>IFERROR(Y384*I384/H384,"0")</f>
        <v>114.22799999999999</v>
      </c>
      <c r="BO384" s="64">
        <f>IFERROR(1/J384*(X384/H384),"0")</f>
        <v>0.1857638888888889</v>
      </c>
      <c r="BP384" s="64">
        <f>IFERROR(1/J384*(Y384/H384),"0")</f>
        <v>0.1875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11.888888888888889</v>
      </c>
      <c r="Y385" s="671">
        <f>IFERROR(Y384/H384,"0")</f>
        <v>12</v>
      </c>
      <c r="Z385" s="671">
        <f>IFERROR(IF(Z384="",0,Z384),"0")</f>
        <v>0.22776000000000002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107</v>
      </c>
      <c r="Y386" s="671">
        <f>IFERROR(SUM(Y384:Y384),"0")</f>
        <v>108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648</v>
      </c>
      <c r="Y403" s="670">
        <f>IFERROR(IF(X403="",0,CEILING((X403/$H403),1)*$H403),"")</f>
        <v>648</v>
      </c>
      <c r="Z403" s="36">
        <f>IFERROR(IF(Y403=0,"",ROUNDUP(Y403/H403,0)*0.01898),"")</f>
        <v>1.36656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685.36799999999994</v>
      </c>
      <c r="BN403" s="64">
        <f>IFERROR(Y403*I403/H403,"0")</f>
        <v>685.36799999999994</v>
      </c>
      <c r="BO403" s="64">
        <f>IFERROR(1/J403*(X403/H403),"0")</f>
        <v>1.125</v>
      </c>
      <c r="BP403" s="64">
        <f>IFERROR(1/J403*(Y403/H403),"0")</f>
        <v>1.125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72</v>
      </c>
      <c r="Y408" s="671">
        <f>IFERROR(Y403/H403,"0")+IFERROR(Y404/H404,"0")+IFERROR(Y405/H405,"0")+IFERROR(Y406/H406,"0")+IFERROR(Y407/H407,"0")</f>
        <v>72</v>
      </c>
      <c r="Z408" s="671">
        <f>IFERROR(IF(Z403="",0,Z403),"0")+IFERROR(IF(Z404="",0,Z404),"0")+IFERROR(IF(Z405="",0,Z405),"0")+IFERROR(IF(Z406="",0,Z406),"0")+IFERROR(IF(Z407="",0,Z407),"0")</f>
        <v>1.36656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648</v>
      </c>
      <c r="Y409" s="671">
        <f>IFERROR(SUM(Y403:Y407),"0")</f>
        <v>648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15</v>
      </c>
      <c r="Y417" s="670">
        <f t="shared" ref="Y417:Y428" si="62">IFERROR(IF(X417="",0,CEILING((X417/$H417),1)*$H417),"")</f>
        <v>16.200000000000003</v>
      </c>
      <c r="Z417" s="36">
        <f>IFERROR(IF(Y417=0,"",ROUNDUP(Y417/H417,0)*0.00902),"")</f>
        <v>2.7060000000000001E-2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15.583333333333334</v>
      </c>
      <c r="BN417" s="64">
        <f t="shared" ref="BN417:BN428" si="64">IFERROR(Y417*I417/H417,"0")</f>
        <v>16.830000000000002</v>
      </c>
      <c r="BO417" s="64">
        <f t="shared" ref="BO417:BO428" si="65">IFERROR(1/J417*(X417/H417),"0")</f>
        <v>2.1043771043771045E-2</v>
      </c>
      <c r="BP417" s="64">
        <f t="shared" ref="BP417:BP428" si="66">IFERROR(1/J417*(Y417/H417),"0")</f>
        <v>2.2727272727272731E-2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5</v>
      </c>
      <c r="Y424" s="670">
        <f t="shared" si="62"/>
        <v>6.3000000000000007</v>
      </c>
      <c r="Z424" s="36">
        <f t="shared" si="67"/>
        <v>1.506E-2</v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5.3095238095238093</v>
      </c>
      <c r="BN424" s="64">
        <f t="shared" si="64"/>
        <v>6.69</v>
      </c>
      <c r="BO424" s="64">
        <f t="shared" si="65"/>
        <v>1.0175010175010176E-2</v>
      </c>
      <c r="BP424" s="64">
        <f t="shared" si="66"/>
        <v>1.2820512820512822E-2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7</v>
      </c>
      <c r="Y427" s="670">
        <f t="shared" si="62"/>
        <v>8.4</v>
      </c>
      <c r="Z427" s="36">
        <f t="shared" si="67"/>
        <v>2.0080000000000001E-2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7.4333333333333327</v>
      </c>
      <c r="BN427" s="64">
        <f t="shared" si="64"/>
        <v>8.92</v>
      </c>
      <c r="BO427" s="64">
        <f t="shared" si="65"/>
        <v>1.4245014245014245E-2</v>
      </c>
      <c r="BP427" s="64">
        <f t="shared" si="66"/>
        <v>1.7094017094017096E-2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8.4920634920634903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6.2200000000000005E-2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27</v>
      </c>
      <c r="Y430" s="671">
        <f>IFERROR(SUM(Y417:Y428),"0")</f>
        <v>30.900000000000006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90</v>
      </c>
      <c r="Y443" s="670">
        <f>IFERROR(IF(X443="",0,CEILING((X443/$H443),1)*$H443),"")</f>
        <v>91.800000000000011</v>
      </c>
      <c r="Z443" s="36">
        <f>IFERROR(IF(Y443=0,"",ROUNDUP(Y443/H443,0)*0.00902),"")</f>
        <v>0.15334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93.5</v>
      </c>
      <c r="BN443" s="64">
        <f>IFERROR(Y443*I443/H443,"0")</f>
        <v>95.37</v>
      </c>
      <c r="BO443" s="64">
        <f>IFERROR(1/J443*(X443/H443),"0")</f>
        <v>0.12626262626262624</v>
      </c>
      <c r="BP443" s="64">
        <f>IFERROR(1/J443*(Y443/H443),"0")</f>
        <v>0.12878787878787878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16.666666666666664</v>
      </c>
      <c r="Y447" s="671">
        <f>IFERROR(Y443/H443,"0")+IFERROR(Y444/H444,"0")+IFERROR(Y445/H445,"0")+IFERROR(Y446/H446,"0")</f>
        <v>17</v>
      </c>
      <c r="Z447" s="671">
        <f>IFERROR(IF(Z443="",0,Z443),"0")+IFERROR(IF(Z444="",0,Z444),"0")+IFERROR(IF(Z445="",0,Z445),"0")+IFERROR(IF(Z446="",0,Z446),"0")</f>
        <v>0.15334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90</v>
      </c>
      <c r="Y448" s="671">
        <f>IFERROR(SUM(Y443:Y446),"0")</f>
        <v>91.800000000000011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1</v>
      </c>
      <c r="Y452" s="670">
        <f>IFERROR(IF(X452="",0,CEILING((X452/$H452),1)*$H452),"")</f>
        <v>1.2</v>
      </c>
      <c r="Z452" s="36">
        <f>IFERROR(IF(Y452=0,"",ROUNDUP(Y452/H452,0)*0.00651),"")</f>
        <v>6.5100000000000002E-3</v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1.7500000000000002</v>
      </c>
      <c r="BN452" s="64">
        <f>IFERROR(Y452*I452/H452,"0")</f>
        <v>2.1</v>
      </c>
      <c r="BO452" s="64">
        <f>IFERROR(1/J452*(X452/H452),"0")</f>
        <v>4.578754578754579E-3</v>
      </c>
      <c r="BP452" s="64">
        <f>IFERROR(1/J452*(Y452/H452),"0")</f>
        <v>5.4945054945054949E-3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0.83333333333333337</v>
      </c>
      <c r="Y453" s="671">
        <f>IFERROR(Y451/H451,"0")+IFERROR(Y452/H452,"0")</f>
        <v>1</v>
      </c>
      <c r="Z453" s="671">
        <f>IFERROR(IF(Z451="",0,Z451),"0")+IFERROR(IF(Z452="",0,Z452),"0")</f>
        <v>6.5100000000000002E-3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1</v>
      </c>
      <c r="Y454" s="671">
        <f>IFERROR(SUM(Y451:Y452),"0")</f>
        <v>1.2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17</v>
      </c>
      <c r="Y470" s="670">
        <f t="shared" si="68"/>
        <v>21.12</v>
      </c>
      <c r="Z470" s="36">
        <f>IFERROR(IF(Y470=0,"",ROUNDUP(Y470/H470,0)*0.01196),"")</f>
        <v>4.7840000000000001E-2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18.159090909090907</v>
      </c>
      <c r="BN470" s="64">
        <f t="shared" si="70"/>
        <v>22.56</v>
      </c>
      <c r="BO470" s="64">
        <f t="shared" si="71"/>
        <v>3.0958624708624712E-2</v>
      </c>
      <c r="BP470" s="64">
        <f t="shared" si="72"/>
        <v>3.8461538461538464E-2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3.2196969696969697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4.7840000000000001E-2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17</v>
      </c>
      <c r="Y483" s="671">
        <f>IFERROR(SUM(Y467:Y481),"0")</f>
        <v>21.12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37</v>
      </c>
      <c r="Y485" s="670">
        <f>IFERROR(IF(X485="",0,CEILING((X485/$H485),1)*$H485),"")</f>
        <v>42.24</v>
      </c>
      <c r="Z485" s="36">
        <f>IFERROR(IF(Y485=0,"",ROUNDUP(Y485/H485,0)*0.01196),"")</f>
        <v>9.5680000000000001E-2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39.522727272727266</v>
      </c>
      <c r="BN485" s="64">
        <f>IFERROR(Y485*I485/H485,"0")</f>
        <v>45.12</v>
      </c>
      <c r="BO485" s="64">
        <f>IFERROR(1/J485*(X485/H485),"0")</f>
        <v>6.7380536130536128E-2</v>
      </c>
      <c r="BP485" s="64">
        <f>IFERROR(1/J485*(Y485/H485),"0")</f>
        <v>7.6923076923076927E-2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7.0075757575757569</v>
      </c>
      <c r="Y489" s="671">
        <f>IFERROR(Y485/H485,"0")+IFERROR(Y486/H486,"0")+IFERROR(Y487/H487,"0")+IFERROR(Y488/H488,"0")</f>
        <v>8</v>
      </c>
      <c r="Z489" s="671">
        <f>IFERROR(IF(Z485="",0,Z485),"0")+IFERROR(IF(Z486="",0,Z486),"0")+IFERROR(IF(Z487="",0,Z487),"0")+IFERROR(IF(Z488="",0,Z488),"0")</f>
        <v>9.5680000000000001E-2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37</v>
      </c>
      <c r="Y490" s="671">
        <f>IFERROR(SUM(Y485:Y488),"0")</f>
        <v>42.24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55</v>
      </c>
      <c r="Y492" s="670">
        <f t="shared" ref="Y492:Y503" si="73">IFERROR(IF(X492="",0,CEILING((X492/$H492),1)*$H492),"")</f>
        <v>58.080000000000005</v>
      </c>
      <c r="Z492" s="36">
        <f>IFERROR(IF(Y492=0,"",ROUNDUP(Y492/H492,0)*0.01196),"")</f>
        <v>0.13156000000000001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58.749999999999993</v>
      </c>
      <c r="BN492" s="64">
        <f t="shared" ref="BN492:BN503" si="75">IFERROR(Y492*I492/H492,"0")</f>
        <v>62.040000000000006</v>
      </c>
      <c r="BO492" s="64">
        <f t="shared" ref="BO492:BO503" si="76">IFERROR(1/J492*(X492/H492),"0")</f>
        <v>0.10016025641025642</v>
      </c>
      <c r="BP492" s="64">
        <f t="shared" ref="BP492:BP503" si="77">IFERROR(1/J492*(Y492/H492),"0")</f>
        <v>0.10576923076923078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10.416666666666666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0.13156000000000001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55</v>
      </c>
      <c r="Y505" s="671">
        <f>IFERROR(SUM(Y492:Y503),"0")</f>
        <v>58.080000000000005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5782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5892.44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6058.1709761375632</v>
      </c>
      <c r="Y579" s="671">
        <f>IFERROR(SUM(BN22:BN575),"0")</f>
        <v>6174.9180000000006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10</v>
      </c>
      <c r="Y580" s="38">
        <f>ROUNDUP(SUM(BP22:BP575),0)</f>
        <v>10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6308.1709761375632</v>
      </c>
      <c r="Y581" s="671">
        <f>GrossWeightTotalR+PalletQtyTotalR*25</f>
        <v>6424.9180000000006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794.08711648579799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816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10.677300000000001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2.4</v>
      </c>
      <c r="C588" s="46">
        <f>IFERROR(Y35*1,"0")+IFERROR(Y36*1,"0")+IFERROR(Y37*1,"0")+IFERROR(Y38*1,"0")+IFERROR(Y39*1,"0")+IFERROR(Y43*1,"0")</f>
        <v>172.8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58.400000000000006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123.30000000000001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220.8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285.00000000000006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810.30000000000007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45.6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127.5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3153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648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30.900000000000006</v>
      </c>
      <c r="Y588" s="46">
        <f>IFERROR(Y438*1,"0")+IFERROR(Y439*1,"0")+IFERROR(Y443*1,"0")+IFERROR(Y444*1,"0")+IFERROR(Y445*1,"0")+IFERROR(Y446*1,"0")</f>
        <v>91.800000000000011</v>
      </c>
      <c r="Z588" s="46">
        <f>IFERROR(Y451*1,"0")+IFERROR(Y452*1,"0")</f>
        <v>1.2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121.44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2025-04-03T08:14:17Z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