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филиалы\"/>
    </mc:Choice>
  </mc:AlternateContent>
  <xr:revisionPtr revIDLastSave="0" documentId="13_ncr:1_{9E27D317-F687-47A3-AC33-E98CF6B903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6" i="1"/>
  <c r="P7" i="1" l="1"/>
  <c r="P8" i="1"/>
  <c r="P9" i="1"/>
  <c r="P10" i="1"/>
  <c r="P11" i="1"/>
  <c r="Q11" i="1" s="1"/>
  <c r="P12" i="1"/>
  <c r="P13" i="1"/>
  <c r="P14" i="1"/>
  <c r="P15" i="1"/>
  <c r="Q15" i="1" s="1"/>
  <c r="P16" i="1"/>
  <c r="Q16" i="1" s="1"/>
  <c r="P17" i="1"/>
  <c r="Q17" i="1" s="1"/>
  <c r="P18" i="1"/>
  <c r="P19" i="1"/>
  <c r="P20" i="1"/>
  <c r="P21" i="1"/>
  <c r="Q21" i="1" s="1"/>
  <c r="P22" i="1"/>
  <c r="P23" i="1"/>
  <c r="Q23" i="1" s="1"/>
  <c r="P24" i="1"/>
  <c r="Q24" i="1" s="1"/>
  <c r="P25" i="1"/>
  <c r="T25" i="1" s="1"/>
  <c r="P26" i="1"/>
  <c r="Q26" i="1" s="1"/>
  <c r="P27" i="1"/>
  <c r="P28" i="1"/>
  <c r="T28" i="1" s="1"/>
  <c r="P29" i="1"/>
  <c r="Q29" i="1" s="1"/>
  <c r="P30" i="1"/>
  <c r="P31" i="1"/>
  <c r="P32" i="1"/>
  <c r="P33" i="1"/>
  <c r="Q33" i="1" s="1"/>
  <c r="P34" i="1"/>
  <c r="P35" i="1"/>
  <c r="P36" i="1"/>
  <c r="P37" i="1"/>
  <c r="Q37" i="1" s="1"/>
  <c r="P38" i="1"/>
  <c r="P39" i="1"/>
  <c r="P40" i="1"/>
  <c r="P41" i="1"/>
  <c r="Q41" i="1" s="1"/>
  <c r="P42" i="1"/>
  <c r="P43" i="1"/>
  <c r="Q43" i="1" s="1"/>
  <c r="P44" i="1"/>
  <c r="P45" i="1"/>
  <c r="P46" i="1"/>
  <c r="P47" i="1"/>
  <c r="P48" i="1"/>
  <c r="P49" i="1"/>
  <c r="P50" i="1"/>
  <c r="P51" i="1"/>
  <c r="P52" i="1"/>
  <c r="T52" i="1" s="1"/>
  <c r="P53" i="1"/>
  <c r="P54" i="1"/>
  <c r="Q54" i="1" s="1"/>
  <c r="P55" i="1"/>
  <c r="T55" i="1" s="1"/>
  <c r="P56" i="1"/>
  <c r="P57" i="1"/>
  <c r="P58" i="1"/>
  <c r="P59" i="1"/>
  <c r="Q59" i="1" s="1"/>
  <c r="P60" i="1"/>
  <c r="P61" i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P71" i="1"/>
  <c r="P72" i="1"/>
  <c r="T72" i="1" s="1"/>
  <c r="P73" i="1"/>
  <c r="P74" i="1"/>
  <c r="T74" i="1" s="1"/>
  <c r="P75" i="1"/>
  <c r="T75" i="1" s="1"/>
  <c r="P76" i="1"/>
  <c r="P77" i="1"/>
  <c r="P78" i="1"/>
  <c r="Q78" i="1" s="1"/>
  <c r="P79" i="1"/>
  <c r="Q79" i="1" s="1"/>
  <c r="P80" i="1"/>
  <c r="P81" i="1"/>
  <c r="P82" i="1"/>
  <c r="P83" i="1"/>
  <c r="P84" i="1"/>
  <c r="T84" i="1" s="1"/>
  <c r="P85" i="1"/>
  <c r="P86" i="1"/>
  <c r="P87" i="1"/>
  <c r="P88" i="1"/>
  <c r="Q88" i="1" s="1"/>
  <c r="P89" i="1"/>
  <c r="Q89" i="1" s="1"/>
  <c r="P90" i="1"/>
  <c r="Q90" i="1" s="1"/>
  <c r="P91" i="1"/>
  <c r="P92" i="1"/>
  <c r="U92" i="1" s="1"/>
  <c r="P93" i="1"/>
  <c r="P94" i="1"/>
  <c r="U94" i="1" s="1"/>
  <c r="P95" i="1"/>
  <c r="P6" i="1"/>
  <c r="U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2" i="1" l="1"/>
  <c r="U95" i="1"/>
  <c r="U93" i="1"/>
  <c r="Q93" i="1"/>
  <c r="Q87" i="1"/>
  <c r="Q83" i="1"/>
  <c r="T77" i="1"/>
  <c r="T59" i="1"/>
  <c r="Q53" i="1"/>
  <c r="T49" i="1"/>
  <c r="T45" i="1"/>
  <c r="T41" i="1"/>
  <c r="T37" i="1"/>
  <c r="T33" i="1"/>
  <c r="T29" i="1"/>
  <c r="T23" i="1"/>
  <c r="T19" i="1"/>
  <c r="T15" i="1"/>
  <c r="T11" i="1"/>
  <c r="T7" i="1"/>
  <c r="Q31" i="1"/>
  <c r="Q35" i="1"/>
  <c r="Q39" i="1"/>
  <c r="Q57" i="1"/>
  <c r="Q61" i="1"/>
  <c r="Q6" i="1"/>
  <c r="Q12" i="1"/>
  <c r="Q14" i="1"/>
  <c r="Q20" i="1"/>
  <c r="Q30" i="1"/>
  <c r="Q36" i="1"/>
  <c r="Q40" i="1"/>
  <c r="Q42" i="1"/>
  <c r="Q58" i="1"/>
  <c r="Q60" i="1"/>
  <c r="T90" i="1"/>
  <c r="T88" i="1"/>
  <c r="T86" i="1"/>
  <c r="T70" i="1"/>
  <c r="T54" i="1"/>
  <c r="T26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5" i="1"/>
  <c r="P5" i="1"/>
  <c r="T6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3" i="1" l="1"/>
  <c r="T93" i="1"/>
  <c r="T94" i="1"/>
  <c r="T39" i="1"/>
  <c r="T73" i="1"/>
  <c r="T92" i="1"/>
  <c r="T27" i="1"/>
  <c r="T31" i="1"/>
  <c r="T47" i="1"/>
  <c r="AG5" i="1"/>
  <c r="T8" i="1"/>
  <c r="T12" i="1"/>
  <c r="T16" i="1"/>
  <c r="T20" i="1"/>
  <c r="T24" i="1"/>
  <c r="T32" i="1"/>
  <c r="T36" i="1"/>
  <c r="T40" i="1"/>
  <c r="T44" i="1"/>
  <c r="T48" i="1"/>
  <c r="T56" i="1"/>
  <c r="T60" i="1"/>
  <c r="T78" i="1"/>
  <c r="T82" i="1"/>
  <c r="T35" i="1"/>
  <c r="T43" i="1"/>
  <c r="T51" i="1"/>
  <c r="T95" i="1"/>
  <c r="Q5" i="1"/>
  <c r="T10" i="1"/>
  <c r="T14" i="1"/>
  <c r="T18" i="1"/>
  <c r="T22" i="1"/>
  <c r="T30" i="1"/>
  <c r="T34" i="1"/>
  <c r="T38" i="1"/>
  <c r="T42" i="1"/>
  <c r="T46" i="1"/>
  <c r="T50" i="1"/>
  <c r="T58" i="1"/>
  <c r="T76" i="1"/>
  <c r="T80" i="1"/>
  <c r="T9" i="1"/>
  <c r="T13" i="1"/>
  <c r="T17" i="1"/>
  <c r="T21" i="1"/>
  <c r="T57" i="1"/>
  <c r="T61" i="1"/>
  <c r="T69" i="1"/>
  <c r="T71" i="1"/>
  <c r="T79" i="1"/>
  <c r="T81" i="1"/>
  <c r="T83" i="1"/>
  <c r="T85" i="1"/>
  <c r="T87" i="1"/>
  <c r="T89" i="1"/>
  <c r="T91" i="1"/>
</calcChain>
</file>

<file path=xl/sharedStrings.xml><?xml version="1.0" encoding="utf-8"?>
<sst xmlns="http://schemas.openxmlformats.org/spreadsheetml/2006/main" count="366" uniqueCount="161">
  <si>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</si>
  <si>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</si>
  <si>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</si>
  <si>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</si>
  <si>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</si>
  <si>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</si>
  <si>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</si>
  <si>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</si>
  <si>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</si>
  <si>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</si>
  <si>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</si>
  <si>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</si>
  <si>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</si>
  <si>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</si>
  <si>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</si>
  <si>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</si>
  <si>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</si>
  <si>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</si>
  <si>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</si>
  <si>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</si>
  <si>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</si>
  <si>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</si>
  <si>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</si>
  <si>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05,04,</t>
  </si>
  <si>
    <t>03,04,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</si>
  <si>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</si>
  <si>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</si>
  <si>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</si>
  <si>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</si>
  <si>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</si>
  <si>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</si>
  <si>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</si>
  <si>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</si>
  <si>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</si>
  <si>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</si>
  <si>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</si>
  <si>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</si>
  <si>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</si>
  <si>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</si>
  <si>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</si>
  <si>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</si>
  <si>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</si>
  <si>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</si>
  <si>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</si>
  <si>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</si>
  <si>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</si>
  <si>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</si>
  <si>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</si>
  <si>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</si>
  <si>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</si>
  <si>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</si>
  <si>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</si>
  <si>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</si>
  <si>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</si>
  <si>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</si>
  <si>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</si>
  <si>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</si>
  <si>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</si>
  <si>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</si>
  <si>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</si>
  <si>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</si>
  <si>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</si>
  <si>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</si>
  <si>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</si>
  <si>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</si>
  <si>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</si>
  <si>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</si>
  <si>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</si>
  <si>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 / перемещение из Луганска (забыли паллет)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</si>
  <si>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</si>
  <si>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</si>
  <si>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</si>
  <si>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</si>
  <si>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</si>
  <si>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</si>
  <si>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</si>
  <si>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</si>
  <si>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</si>
  <si>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</si>
  <si>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</si>
  <si>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</si>
  <si>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</si>
  <si>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</si>
  <si>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</si>
  <si>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</si>
  <si>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</si>
  <si>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</si>
  <si>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</si>
  <si>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</si>
  <si>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</si>
  <si>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</si>
  <si>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</si>
  <si>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</si>
  <si>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</si>
  <si>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</si>
  <si>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</si>
  <si>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</si>
  <si>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</si>
  <si>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</si>
  <si>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</si>
  <si>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</si>
  <si>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</si>
  <si>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перемещение из Луганска (забыли паллет) / дубль на 394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</si>
  <si>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</si>
  <si>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</si>
  <si>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</si>
  <si>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</si>
  <si>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  / перемещение из Луганска 64кг (забыли паллет)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</si>
  <si>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</si>
  <si>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</si>
  <si>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</si>
  <si>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нет потребности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</si>
  <si>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</si>
  <si>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</si>
  <si>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нет потребности / есть дубль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</si>
  <si>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</si>
  <si>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</si>
  <si>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</si>
  <si>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</si>
  <si>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</si>
  <si>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</si>
  <si>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</si>
  <si>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</si>
  <si>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</si>
  <si>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</si>
  <si>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</si>
  <si>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</si>
  <si>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>вывод / перемещение из Луганска (забыли паллет)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</si>
  <si>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</si>
  <si>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</si>
  <si>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</si>
  <si>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</si>
  <si>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</si>
  <si>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</si>
  <si>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</si>
  <si>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</si>
  <si>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</si>
  <si>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</si>
  <si>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</si>
  <si>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</si>
  <si>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</si>
  <si>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</si>
  <si>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</si>
  <si>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</si>
  <si>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</si>
  <si>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</si>
  <si>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</si>
  <si>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</si>
  <si>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</si>
  <si>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</si>
  <si>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</si>
  <si>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</si>
  <si>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Вареные колбасы «Филейская со шпиком» Весовые п/а ТМ «Вязанка»</t>
  </si>
  <si>
    <t>С/к колбасы Мини-салями во вкусом бекона Ядрена копоть Фикс.вес 0,05 б/о Ядрена копоть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</si>
  <si>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 / помощь Донецку</t>
    </r>
  </si>
  <si>
    <t>завод не отгрузил</t>
  </si>
  <si>
    <r>
      <rPr>
        <b/>
        <sz val="10"/>
        <rFont val="Arial"/>
        <family val="2"/>
        <charset val="204"/>
      </rPr>
      <t>есть ли потребность</t>
    </r>
    <r>
      <rPr>
        <sz val="10"/>
        <rFont val="Arial"/>
        <family val="2"/>
        <charset val="204"/>
      </rPr>
      <t xml:space="preserve"> / 02,04,25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</si>
  <si>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перемещение из Луганска 49кг (забыли паллет) / 09,01,25 списание 27кг (плесень)</t>
    </r>
  </si>
  <si>
    <t>нужно увеличить продажи</t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</si>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</sst>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5" fillId="10" borderId="1" xfId="1" applyNumberFormat="1" applyFont="1" applyFill="1"/>
    <xf numFmtId="164" fontId="6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159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8011.8909999999987</v>
      </c>
      <c r="F5" s="4">
        <f>SUM(F6:F500)</f>
        <v>8125.996000000001</v>
      </c>
      <c r="G5" s="7"/>
      <c r="H5" s="1"/>
      <c r="I5" s="1"/>
      <c r="J5" s="4">
        <f t="shared" ref="J5:R5" si="0">SUM(J6:J500)</f>
        <v>8437.4599999999991</v>
      </c>
      <c r="K5" s="4">
        <f t="shared" si="0"/>
        <v>-425.56899999999996</v>
      </c>
      <c r="L5" s="4">
        <f t="shared" si="0"/>
        <v>0</v>
      </c>
      <c r="M5" s="4">
        <f t="shared" si="0"/>
        <v>0</v>
      </c>
      <c r="N5" s="4">
        <f t="shared" si="0"/>
        <v>1666.1989999999998</v>
      </c>
      <c r="O5" s="4">
        <f t="shared" si="0"/>
        <v>6987.2566999999999</v>
      </c>
      <c r="P5" s="4">
        <f t="shared" si="0"/>
        <v>1602.3782000000001</v>
      </c>
      <c r="Q5" s="4">
        <f t="shared" si="0"/>
        <v>2236.9911999999995</v>
      </c>
      <c r="R5" s="4">
        <f t="shared" si="0"/>
        <v>0</v>
      </c>
      <c r="S5" s="1"/>
      <c r="T5" s="1"/>
      <c r="U5" s="1"/>
      <c r="V5" s="4">
        <f t="shared" ref="V5:AE5" si="1">SUM(V6:V500)</f>
        <v>1672.3418000000001</v>
      </c>
      <c r="W5" s="4">
        <f t="shared" si="1"/>
        <v>1608.9602000000002</v>
      </c>
      <c r="X5" s="4">
        <f t="shared" si="1"/>
        <v>1623.8684000000003</v>
      </c>
      <c r="Y5" s="4">
        <f t="shared" si="1"/>
        <v>1690.61</v>
      </c>
      <c r="Z5" s="4">
        <f t="shared" si="1"/>
        <v>1712.6226000000004</v>
      </c>
      <c r="AA5" s="4">
        <f t="shared" si="1"/>
        <v>1686.8180000000002</v>
      </c>
      <c r="AB5" s="4">
        <f t="shared" si="1"/>
        <v>1623.6759999999997</v>
      </c>
      <c r="AC5" s="4">
        <f t="shared" si="1"/>
        <v>1544.0775999999996</v>
      </c>
      <c r="AD5" s="4">
        <f t="shared" si="1"/>
        <v>1479.6568000000004</v>
      </c>
      <c r="AE5" s="4">
        <f t="shared" si="1"/>
        <v>1719.2191999999993</v>
      </c>
      <c r="AF5" s="1"/>
      <c r="AG5" s="4">
        <f>SUM(AG6:AG500)</f>
        <v>1810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156.684</v>
      </c>
      <c r="D6" s="1">
        <v>11.061999999999999</v>
      </c>
      <c r="E6" s="1">
        <v>117.98399999999999</v>
      </c>
      <c r="F6" s="1">
        <v>43.56</v>
      </c>
      <c r="G6" s="7">
        <v>1</v>
      </c>
      <c r="H6" s="1">
        <v>50</v>
      </c>
      <c r="I6" s="1" t="s">
        <v>37</v>
      </c>
      <c r="J6" s="1">
        <v>110.3</v>
      </c>
      <c r="K6" s="1">
        <f t="shared" ref="K6:K37" si="2">E6-J6</f>
        <v>7.6839999999999975</v>
      </c>
      <c r="L6" s="1"/>
      <c r="M6" s="1"/>
      <c r="N6" s="1">
        <v>18.437999999999992</v>
      </c>
      <c r="O6" s="1">
        <v>169.97800000000001</v>
      </c>
      <c r="P6" s="1">
        <f>E6/5</f>
        <v>23.596799999999998</v>
      </c>
      <c r="Q6" s="5">
        <f>11*P6-O6-N6-F6</f>
        <v>27.588799999999992</v>
      </c>
      <c r="R6" s="5"/>
      <c r="S6" s="1"/>
      <c r="T6" s="1">
        <f>(F6+N6+O6+Q6)/P6</f>
        <v>11</v>
      </c>
      <c r="U6" s="1">
        <f>(F6+N6+O6)/P6</f>
        <v>9.8308245185787904</v>
      </c>
      <c r="V6" s="1">
        <v>23.7376</v>
      </c>
      <c r="W6" s="1">
        <v>15.42</v>
      </c>
      <c r="X6" s="1">
        <v>14.901199999999999</v>
      </c>
      <c r="Y6" s="1">
        <v>16.05</v>
      </c>
      <c r="Z6" s="1">
        <v>22.216000000000001</v>
      </c>
      <c r="AA6" s="1">
        <v>26.822800000000001</v>
      </c>
      <c r="AB6" s="1">
        <v>20.075199999999999</v>
      </c>
      <c r="AC6" s="1">
        <v>6.7427999999999999</v>
      </c>
      <c r="AD6" s="1">
        <v>7.4463999999999997</v>
      </c>
      <c r="AE6" s="1">
        <v>21.884</v>
      </c>
      <c r="AF6" s="1"/>
      <c r="AG6" s="1">
        <f>ROUND(G6*Q6,0)</f>
        <v>28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91.518000000000001</v>
      </c>
      <c r="D7" s="1">
        <v>21.917999999999999</v>
      </c>
      <c r="E7" s="1">
        <v>28.224</v>
      </c>
      <c r="F7" s="1">
        <v>75.775999999999996</v>
      </c>
      <c r="G7" s="7">
        <v>1</v>
      </c>
      <c r="H7" s="1">
        <v>45</v>
      </c>
      <c r="I7" s="1" t="s">
        <v>37</v>
      </c>
      <c r="J7" s="1">
        <v>29.7</v>
      </c>
      <c r="K7" s="1">
        <f t="shared" si="2"/>
        <v>-1.4759999999999991</v>
      </c>
      <c r="L7" s="1"/>
      <c r="M7" s="1"/>
      <c r="N7" s="1"/>
      <c r="O7" s="1">
        <v>0</v>
      </c>
      <c r="P7" s="1">
        <f t="shared" ref="P7:P70" si="3">E7/5</f>
        <v>5.6448</v>
      </c>
      <c r="Q7" s="5"/>
      <c r="R7" s="5"/>
      <c r="S7" s="1"/>
      <c r="T7" s="1">
        <f t="shared" ref="T7:T70" si="4">(F7+N7+O7+Q7)/P7</f>
        <v>13.424036281179138</v>
      </c>
      <c r="U7" s="1">
        <f t="shared" ref="U7:U70" si="5">(F7+N7+O7)/P7</f>
        <v>13.424036281179138</v>
      </c>
      <c r="V7" s="1">
        <v>6.4615999999999998</v>
      </c>
      <c r="W7" s="1">
        <v>6.0220000000000002</v>
      </c>
      <c r="X7" s="1">
        <v>4.6741999999999999</v>
      </c>
      <c r="Y7" s="1">
        <v>9.9971999999999994</v>
      </c>
      <c r="Z7" s="1">
        <v>10.0182</v>
      </c>
      <c r="AA7" s="1">
        <v>8.0830000000000002</v>
      </c>
      <c r="AB7" s="1">
        <v>8.3805999999999994</v>
      </c>
      <c r="AC7" s="1">
        <v>8.8610000000000007</v>
      </c>
      <c r="AD7" s="1">
        <v>8.8544</v>
      </c>
      <c r="AE7" s="1">
        <v>5.2455999999999996</v>
      </c>
      <c r="AF7" s="1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85.632999999999996</v>
      </c>
      <c r="D8" s="1">
        <v>66.528000000000006</v>
      </c>
      <c r="E8" s="1">
        <v>68.019000000000005</v>
      </c>
      <c r="F8" s="1">
        <v>70.504999999999995</v>
      </c>
      <c r="G8" s="7">
        <v>1</v>
      </c>
      <c r="H8" s="1">
        <v>45</v>
      </c>
      <c r="I8" s="1" t="s">
        <v>37</v>
      </c>
      <c r="J8" s="1">
        <v>66.2</v>
      </c>
      <c r="K8" s="1">
        <f t="shared" si="2"/>
        <v>1.8190000000000026</v>
      </c>
      <c r="L8" s="1"/>
      <c r="M8" s="1"/>
      <c r="N8" s="1">
        <v>36.499000000000009</v>
      </c>
      <c r="O8" s="1">
        <v>57.90899999999997</v>
      </c>
      <c r="P8" s="1">
        <f t="shared" si="3"/>
        <v>13.603800000000001</v>
      </c>
      <c r="Q8" s="5"/>
      <c r="R8" s="5"/>
      <c r="S8" s="1"/>
      <c r="T8" s="1">
        <f t="shared" si="4"/>
        <v>12.122568694041368</v>
      </c>
      <c r="U8" s="1">
        <f t="shared" si="5"/>
        <v>12.122568694041368</v>
      </c>
      <c r="V8" s="1">
        <v>15.9802</v>
      </c>
      <c r="W8" s="1">
        <v>16.8444</v>
      </c>
      <c r="X8" s="1">
        <v>14.487</v>
      </c>
      <c r="Y8" s="1">
        <v>13.5244</v>
      </c>
      <c r="Z8" s="1">
        <v>15.400600000000001</v>
      </c>
      <c r="AA8" s="1">
        <v>15.928599999999999</v>
      </c>
      <c r="AB8" s="1">
        <v>18.448799999999999</v>
      </c>
      <c r="AC8" s="1">
        <v>18.410799999999998</v>
      </c>
      <c r="AD8" s="1">
        <v>14.5748</v>
      </c>
      <c r="AE8" s="1">
        <v>19.631</v>
      </c>
      <c r="AF8" s="1"/>
      <c r="AG8" s="1">
        <f t="shared" si="6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61</v>
      </c>
      <c r="D9" s="1">
        <v>138</v>
      </c>
      <c r="E9" s="1">
        <v>50</v>
      </c>
      <c r="F9" s="1">
        <v>138</v>
      </c>
      <c r="G9" s="7">
        <v>0.45</v>
      </c>
      <c r="H9" s="1">
        <v>45</v>
      </c>
      <c r="I9" s="1" t="s">
        <v>37</v>
      </c>
      <c r="J9" s="1">
        <v>90</v>
      </c>
      <c r="K9" s="1">
        <f t="shared" si="2"/>
        <v>-40</v>
      </c>
      <c r="L9" s="1"/>
      <c r="M9" s="1"/>
      <c r="N9" s="1">
        <v>51.199999999999989</v>
      </c>
      <c r="O9" s="1">
        <v>35</v>
      </c>
      <c r="P9" s="1">
        <f t="shared" si="3"/>
        <v>10</v>
      </c>
      <c r="Q9" s="5"/>
      <c r="R9" s="5"/>
      <c r="S9" s="1"/>
      <c r="T9" s="1">
        <f t="shared" si="4"/>
        <v>22.419999999999998</v>
      </c>
      <c r="U9" s="1">
        <f t="shared" si="5"/>
        <v>22.419999999999998</v>
      </c>
      <c r="V9" s="1">
        <v>11.6</v>
      </c>
      <c r="W9" s="1">
        <v>24</v>
      </c>
      <c r="X9" s="1">
        <v>24.6</v>
      </c>
      <c r="Y9" s="1">
        <v>6.6</v>
      </c>
      <c r="Z9" s="1">
        <v>7.4</v>
      </c>
      <c r="AA9" s="1">
        <v>19.399999999999999</v>
      </c>
      <c r="AB9" s="1">
        <v>19</v>
      </c>
      <c r="AC9" s="1">
        <v>9.6</v>
      </c>
      <c r="AD9" s="1">
        <v>7.8</v>
      </c>
      <c r="AE9" s="1">
        <v>15.4</v>
      </c>
      <c r="AF9" s="1" t="s">
        <v>39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15</v>
      </c>
      <c r="D10" s="1">
        <v>198</v>
      </c>
      <c r="E10" s="1">
        <v>5</v>
      </c>
      <c r="F10" s="1">
        <v>198</v>
      </c>
      <c r="G10" s="7">
        <v>0.45</v>
      </c>
      <c r="H10" s="1">
        <v>45</v>
      </c>
      <c r="I10" s="1" t="s">
        <v>37</v>
      </c>
      <c r="J10" s="1">
        <v>69</v>
      </c>
      <c r="K10" s="1">
        <f t="shared" si="2"/>
        <v>-64</v>
      </c>
      <c r="L10" s="1"/>
      <c r="M10" s="1"/>
      <c r="N10" s="1">
        <v>150.6</v>
      </c>
      <c r="O10" s="1">
        <v>0</v>
      </c>
      <c r="P10" s="1">
        <f t="shared" si="3"/>
        <v>1</v>
      </c>
      <c r="Q10" s="5"/>
      <c r="R10" s="5"/>
      <c r="S10" s="1"/>
      <c r="T10" s="1">
        <f t="shared" si="4"/>
        <v>348.6</v>
      </c>
      <c r="U10" s="1">
        <f t="shared" si="5"/>
        <v>348.6</v>
      </c>
      <c r="V10" s="1">
        <v>2.8</v>
      </c>
      <c r="W10" s="1">
        <v>35.4</v>
      </c>
      <c r="X10" s="1">
        <v>35.4</v>
      </c>
      <c r="Y10" s="1">
        <v>14.4</v>
      </c>
      <c r="Z10" s="1">
        <v>14.2</v>
      </c>
      <c r="AA10" s="1">
        <v>22.8</v>
      </c>
      <c r="AB10" s="1">
        <v>24.4</v>
      </c>
      <c r="AC10" s="1">
        <v>22.8</v>
      </c>
      <c r="AD10" s="1">
        <v>19.600000000000001</v>
      </c>
      <c r="AE10" s="1">
        <v>17.399999999999999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42</v>
      </c>
      <c r="C11" s="1">
        <v>46</v>
      </c>
      <c r="D11" s="1"/>
      <c r="E11" s="1">
        <v>30</v>
      </c>
      <c r="F11" s="1">
        <v>13</v>
      </c>
      <c r="G11" s="7">
        <v>0.17</v>
      </c>
      <c r="H11" s="1">
        <v>180</v>
      </c>
      <c r="I11" s="1" t="s">
        <v>37</v>
      </c>
      <c r="J11" s="1">
        <v>30</v>
      </c>
      <c r="K11" s="1">
        <f t="shared" si="2"/>
        <v>0</v>
      </c>
      <c r="L11" s="1"/>
      <c r="M11" s="1"/>
      <c r="N11" s="1"/>
      <c r="O11" s="1">
        <v>43.6</v>
      </c>
      <c r="P11" s="1">
        <f t="shared" si="3"/>
        <v>6</v>
      </c>
      <c r="Q11" s="5">
        <f t="shared" ref="Q11:Q20" si="7">11*P11-O11-N11-F11</f>
        <v>9.3999999999999986</v>
      </c>
      <c r="R11" s="5"/>
      <c r="S11" s="1"/>
      <c r="T11" s="1">
        <f t="shared" si="4"/>
        <v>11</v>
      </c>
      <c r="U11" s="1">
        <f t="shared" si="5"/>
        <v>9.4333333333333336</v>
      </c>
      <c r="V11" s="1">
        <v>6.4</v>
      </c>
      <c r="W11" s="1">
        <v>4.4000000000000004</v>
      </c>
      <c r="X11" s="1">
        <v>4.4000000000000004</v>
      </c>
      <c r="Y11" s="1">
        <v>1.6</v>
      </c>
      <c r="Z11" s="1">
        <v>1</v>
      </c>
      <c r="AA11" s="1">
        <v>0.8</v>
      </c>
      <c r="AB11" s="1">
        <v>1.6</v>
      </c>
      <c r="AC11" s="1">
        <v>6.2</v>
      </c>
      <c r="AD11" s="1">
        <v>5.4</v>
      </c>
      <c r="AE11" s="1">
        <v>2.4</v>
      </c>
      <c r="AF11" s="1"/>
      <c r="AG11" s="1">
        <f t="shared" si="6"/>
        <v>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42</v>
      </c>
      <c r="C12" s="1">
        <v>35</v>
      </c>
      <c r="D12" s="1"/>
      <c r="E12" s="1">
        <v>10</v>
      </c>
      <c r="F12" s="1">
        <v>16</v>
      </c>
      <c r="G12" s="7">
        <v>0.3</v>
      </c>
      <c r="H12" s="1">
        <v>40</v>
      </c>
      <c r="I12" s="1" t="s">
        <v>37</v>
      </c>
      <c r="J12" s="1">
        <v>16</v>
      </c>
      <c r="K12" s="1">
        <f t="shared" si="2"/>
        <v>-6</v>
      </c>
      <c r="L12" s="1"/>
      <c r="M12" s="1"/>
      <c r="N12" s="1"/>
      <c r="O12" s="1">
        <v>0</v>
      </c>
      <c r="P12" s="1">
        <f t="shared" si="3"/>
        <v>2</v>
      </c>
      <c r="Q12" s="5">
        <f t="shared" si="7"/>
        <v>6</v>
      </c>
      <c r="R12" s="5"/>
      <c r="S12" s="1"/>
      <c r="T12" s="1">
        <f t="shared" si="4"/>
        <v>11</v>
      </c>
      <c r="U12" s="1">
        <f t="shared" si="5"/>
        <v>8</v>
      </c>
      <c r="V12" s="1">
        <v>1.8</v>
      </c>
      <c r="W12" s="1">
        <v>1.8</v>
      </c>
      <c r="X12" s="1">
        <v>2.6</v>
      </c>
      <c r="Y12" s="1">
        <v>1.4</v>
      </c>
      <c r="Z12" s="1">
        <v>0</v>
      </c>
      <c r="AA12" s="1">
        <v>4</v>
      </c>
      <c r="AB12" s="1">
        <v>3.8</v>
      </c>
      <c r="AC12" s="1">
        <v>2</v>
      </c>
      <c r="AD12" s="1">
        <v>1.8</v>
      </c>
      <c r="AE12" s="1">
        <v>1</v>
      </c>
      <c r="AF12" s="16" t="s">
        <v>158</v>
      </c>
      <c r="AG12" s="1">
        <f t="shared" si="6"/>
        <v>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67</v>
      </c>
      <c r="D13" s="1"/>
      <c r="E13" s="1">
        <v>29</v>
      </c>
      <c r="F13" s="1">
        <v>32</v>
      </c>
      <c r="G13" s="7">
        <v>0.17</v>
      </c>
      <c r="H13" s="1">
        <v>180</v>
      </c>
      <c r="I13" s="1" t="s">
        <v>37</v>
      </c>
      <c r="J13" s="1">
        <v>29</v>
      </c>
      <c r="K13" s="1">
        <f t="shared" si="2"/>
        <v>0</v>
      </c>
      <c r="L13" s="1"/>
      <c r="M13" s="1"/>
      <c r="N13" s="1"/>
      <c r="O13" s="1">
        <v>35</v>
      </c>
      <c r="P13" s="1">
        <f t="shared" si="3"/>
        <v>5.8</v>
      </c>
      <c r="Q13" s="5"/>
      <c r="R13" s="5"/>
      <c r="S13" s="1"/>
      <c r="T13" s="1">
        <f t="shared" si="4"/>
        <v>11.551724137931036</v>
      </c>
      <c r="U13" s="1">
        <f t="shared" si="5"/>
        <v>11.551724137931036</v>
      </c>
      <c r="V13" s="1">
        <v>6.8</v>
      </c>
      <c r="W13" s="1">
        <v>5.8</v>
      </c>
      <c r="X13" s="1">
        <v>5.6</v>
      </c>
      <c r="Y13" s="1">
        <v>4</v>
      </c>
      <c r="Z13" s="1">
        <v>3.2</v>
      </c>
      <c r="AA13" s="1">
        <v>2</v>
      </c>
      <c r="AB13" s="1">
        <v>2.4</v>
      </c>
      <c r="AC13" s="1">
        <v>10</v>
      </c>
      <c r="AD13" s="1">
        <v>9.6</v>
      </c>
      <c r="AE13" s="1">
        <v>2.2000000000000002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10</v>
      </c>
      <c r="D14" s="1"/>
      <c r="E14" s="1">
        <v>9</v>
      </c>
      <c r="F14" s="1">
        <v>1</v>
      </c>
      <c r="G14" s="7">
        <v>0.35</v>
      </c>
      <c r="H14" s="1">
        <v>50</v>
      </c>
      <c r="I14" s="1" t="s">
        <v>37</v>
      </c>
      <c r="J14" s="1">
        <v>9</v>
      </c>
      <c r="K14" s="1">
        <f t="shared" si="2"/>
        <v>0</v>
      </c>
      <c r="L14" s="1"/>
      <c r="M14" s="1"/>
      <c r="N14" s="1"/>
      <c r="O14" s="1">
        <v>13.4</v>
      </c>
      <c r="P14" s="1">
        <f t="shared" si="3"/>
        <v>1.8</v>
      </c>
      <c r="Q14" s="5">
        <f t="shared" si="7"/>
        <v>5.4</v>
      </c>
      <c r="R14" s="5"/>
      <c r="S14" s="1"/>
      <c r="T14" s="1">
        <f t="shared" si="4"/>
        <v>11</v>
      </c>
      <c r="U14" s="1">
        <f t="shared" si="5"/>
        <v>8</v>
      </c>
      <c r="V14" s="1">
        <v>1.8</v>
      </c>
      <c r="W14" s="1">
        <v>0.6</v>
      </c>
      <c r="X14" s="1">
        <v>0.6</v>
      </c>
      <c r="Y14" s="1">
        <v>1</v>
      </c>
      <c r="Z14" s="1">
        <v>1.2</v>
      </c>
      <c r="AA14" s="1">
        <v>-0.2</v>
      </c>
      <c r="AB14" s="1">
        <v>0</v>
      </c>
      <c r="AC14" s="1">
        <v>1.4</v>
      </c>
      <c r="AD14" s="1">
        <v>1</v>
      </c>
      <c r="AE14" s="1">
        <v>0.4</v>
      </c>
      <c r="AF14" s="1"/>
      <c r="AG14" s="1">
        <f t="shared" si="6"/>
        <v>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42</v>
      </c>
      <c r="C15" s="1">
        <v>16</v>
      </c>
      <c r="D15" s="1"/>
      <c r="E15" s="1">
        <v>14</v>
      </c>
      <c r="F15" s="1"/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-6</v>
      </c>
      <c r="L15" s="1"/>
      <c r="M15" s="1"/>
      <c r="N15" s="1"/>
      <c r="O15" s="1">
        <v>20</v>
      </c>
      <c r="P15" s="1">
        <f t="shared" si="3"/>
        <v>2.8</v>
      </c>
      <c r="Q15" s="5">
        <f t="shared" si="7"/>
        <v>10.799999999999997</v>
      </c>
      <c r="R15" s="5"/>
      <c r="S15" s="1"/>
      <c r="T15" s="1">
        <f t="shared" si="4"/>
        <v>11</v>
      </c>
      <c r="U15" s="1">
        <f t="shared" si="5"/>
        <v>7.1428571428571432</v>
      </c>
      <c r="V15" s="1">
        <v>3.2</v>
      </c>
      <c r="W15" s="1">
        <v>1.4</v>
      </c>
      <c r="X15" s="1">
        <v>1.4</v>
      </c>
      <c r="Y15" s="1">
        <v>1.6</v>
      </c>
      <c r="Z15" s="1">
        <v>1.8</v>
      </c>
      <c r="AA15" s="1">
        <v>0</v>
      </c>
      <c r="AB15" s="1">
        <v>0.2</v>
      </c>
      <c r="AC15" s="1">
        <v>3.6</v>
      </c>
      <c r="AD15" s="1">
        <v>3.4</v>
      </c>
      <c r="AE15" s="1">
        <v>1</v>
      </c>
      <c r="AF15" s="1"/>
      <c r="AG15" s="1">
        <f t="shared" si="6"/>
        <v>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50</v>
      </c>
      <c r="B16" s="22" t="s">
        <v>36</v>
      </c>
      <c r="C16" s="22">
        <v>190.71</v>
      </c>
      <c r="D16" s="22">
        <v>78.47</v>
      </c>
      <c r="E16" s="22">
        <v>117.23</v>
      </c>
      <c r="F16" s="22">
        <v>142.15799999999999</v>
      </c>
      <c r="G16" s="23">
        <v>1</v>
      </c>
      <c r="H16" s="22">
        <v>55</v>
      </c>
      <c r="I16" s="22" t="s">
        <v>37</v>
      </c>
      <c r="J16" s="22">
        <v>109.664</v>
      </c>
      <c r="K16" s="22">
        <f t="shared" si="2"/>
        <v>7.5660000000000025</v>
      </c>
      <c r="L16" s="22"/>
      <c r="M16" s="22"/>
      <c r="N16" s="22"/>
      <c r="O16" s="22">
        <v>36.541199999999982</v>
      </c>
      <c r="P16" s="22">
        <f t="shared" si="3"/>
        <v>23.446000000000002</v>
      </c>
      <c r="Q16" s="24">
        <f>9*P16-O16-N16-F16</f>
        <v>32.314800000000048</v>
      </c>
      <c r="R16" s="24"/>
      <c r="S16" s="22"/>
      <c r="T16" s="22">
        <f t="shared" si="4"/>
        <v>9</v>
      </c>
      <c r="U16" s="22">
        <f t="shared" si="5"/>
        <v>7.621735050754924</v>
      </c>
      <c r="V16" s="22">
        <v>23.438400000000001</v>
      </c>
      <c r="W16" s="22">
        <v>15.8162</v>
      </c>
      <c r="X16" s="22">
        <v>17.888200000000001</v>
      </c>
      <c r="Y16" s="22">
        <v>31.4056</v>
      </c>
      <c r="Z16" s="22">
        <v>30.393599999999999</v>
      </c>
      <c r="AA16" s="22">
        <v>19.087399999999999</v>
      </c>
      <c r="AB16" s="22">
        <v>23.476199999999999</v>
      </c>
      <c r="AC16" s="22">
        <v>25.986599999999999</v>
      </c>
      <c r="AD16" s="22">
        <v>21.9466</v>
      </c>
      <c r="AE16" s="22">
        <v>22.857600000000001</v>
      </c>
      <c r="AF16" s="22" t="s">
        <v>51</v>
      </c>
      <c r="AG16" s="1">
        <f t="shared" si="6"/>
        <v>32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2" t="s">
        <v>52</v>
      </c>
      <c r="B17" s="22" t="s">
        <v>36</v>
      </c>
      <c r="C17" s="22">
        <v>1449.2629999999999</v>
      </c>
      <c r="D17" s="22"/>
      <c r="E17" s="22">
        <v>861.50900000000001</v>
      </c>
      <c r="F17" s="22">
        <v>391.72500000000002</v>
      </c>
      <c r="G17" s="23">
        <v>1</v>
      </c>
      <c r="H17" s="22">
        <v>50</v>
      </c>
      <c r="I17" s="22" t="s">
        <v>37</v>
      </c>
      <c r="J17" s="22">
        <v>865.01400000000001</v>
      </c>
      <c r="K17" s="22">
        <f t="shared" si="2"/>
        <v>-3.5049999999999955</v>
      </c>
      <c r="L17" s="22"/>
      <c r="M17" s="22"/>
      <c r="N17" s="22">
        <v>211.10179999999991</v>
      </c>
      <c r="O17" s="22">
        <v>795.00440000000026</v>
      </c>
      <c r="P17" s="22">
        <f t="shared" si="3"/>
        <v>172.30180000000001</v>
      </c>
      <c r="Q17" s="24">
        <f>9*P17-O17-N17-F17</f>
        <v>152.88499999999988</v>
      </c>
      <c r="R17" s="24"/>
      <c r="S17" s="22"/>
      <c r="T17" s="22">
        <f t="shared" si="4"/>
        <v>8.9999999999999982</v>
      </c>
      <c r="U17" s="22">
        <f t="shared" si="5"/>
        <v>8.1126906393316833</v>
      </c>
      <c r="V17" s="22">
        <v>188.45939999999999</v>
      </c>
      <c r="W17" s="22">
        <v>183.7166</v>
      </c>
      <c r="X17" s="22">
        <v>173.93520000000001</v>
      </c>
      <c r="Y17" s="22">
        <v>193.48179999999999</v>
      </c>
      <c r="Z17" s="22">
        <v>211.0248</v>
      </c>
      <c r="AA17" s="22">
        <v>194.94</v>
      </c>
      <c r="AB17" s="22">
        <v>180.6472</v>
      </c>
      <c r="AC17" s="22">
        <v>166.75219999999999</v>
      </c>
      <c r="AD17" s="22">
        <v>144.1662</v>
      </c>
      <c r="AE17" s="22">
        <v>174.77799999999999</v>
      </c>
      <c r="AF17" s="22" t="s">
        <v>53</v>
      </c>
      <c r="AG17" s="1">
        <f t="shared" si="6"/>
        <v>153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17.527999999999999</v>
      </c>
      <c r="D18" s="1">
        <v>47.326000000000001</v>
      </c>
      <c r="E18" s="1">
        <v>21.992000000000001</v>
      </c>
      <c r="F18" s="1">
        <v>41.101999999999997</v>
      </c>
      <c r="G18" s="7">
        <v>1</v>
      </c>
      <c r="H18" s="1">
        <v>60</v>
      </c>
      <c r="I18" s="1" t="s">
        <v>37</v>
      </c>
      <c r="J18" s="1">
        <v>19.8</v>
      </c>
      <c r="K18" s="1">
        <f t="shared" si="2"/>
        <v>2.1920000000000002</v>
      </c>
      <c r="L18" s="1"/>
      <c r="M18" s="1"/>
      <c r="N18" s="1">
        <v>9.5872000000000028</v>
      </c>
      <c r="O18" s="1">
        <v>0</v>
      </c>
      <c r="P18" s="1">
        <f t="shared" si="3"/>
        <v>4.3984000000000005</v>
      </c>
      <c r="Q18" s="5"/>
      <c r="R18" s="5"/>
      <c r="S18" s="1"/>
      <c r="T18" s="1">
        <f t="shared" si="4"/>
        <v>11.524463441251363</v>
      </c>
      <c r="U18" s="1">
        <f t="shared" si="5"/>
        <v>11.524463441251363</v>
      </c>
      <c r="V18" s="1">
        <v>3.6911999999999998</v>
      </c>
      <c r="W18" s="1">
        <v>6.0591999999999997</v>
      </c>
      <c r="X18" s="1">
        <v>5.8823999999999996</v>
      </c>
      <c r="Y18" s="1">
        <v>4.5846</v>
      </c>
      <c r="Z18" s="1">
        <v>4.4093999999999998</v>
      </c>
      <c r="AA18" s="1">
        <v>4.1852</v>
      </c>
      <c r="AB18" s="1">
        <v>4.5324</v>
      </c>
      <c r="AC18" s="1">
        <v>7.9111999999999991</v>
      </c>
      <c r="AD18" s="1">
        <v>7.5640000000000001</v>
      </c>
      <c r="AE18" s="1">
        <v>4.5528000000000004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474.41800000000001</v>
      </c>
      <c r="D19" s="1">
        <v>113.342</v>
      </c>
      <c r="E19" s="1">
        <v>227.322</v>
      </c>
      <c r="F19" s="1">
        <v>261.00599999999997</v>
      </c>
      <c r="G19" s="7">
        <v>1</v>
      </c>
      <c r="H19" s="1">
        <v>60</v>
      </c>
      <c r="I19" s="1" t="s">
        <v>37</v>
      </c>
      <c r="J19" s="1">
        <v>229.53200000000001</v>
      </c>
      <c r="K19" s="1">
        <f t="shared" si="2"/>
        <v>-2.210000000000008</v>
      </c>
      <c r="L19" s="1"/>
      <c r="M19" s="1"/>
      <c r="N19" s="1">
        <v>179.28300000000019</v>
      </c>
      <c r="O19" s="1">
        <v>125.3599999999998</v>
      </c>
      <c r="P19" s="1">
        <f t="shared" si="3"/>
        <v>45.464399999999998</v>
      </c>
      <c r="Q19" s="5"/>
      <c r="R19" s="5"/>
      <c r="S19" s="1"/>
      <c r="T19" s="1">
        <f t="shared" si="4"/>
        <v>12.441580665311761</v>
      </c>
      <c r="U19" s="1">
        <f t="shared" si="5"/>
        <v>12.441580665311761</v>
      </c>
      <c r="V19" s="1">
        <v>59.327399999999997</v>
      </c>
      <c r="W19" s="1">
        <v>59.666200000000003</v>
      </c>
      <c r="X19" s="1">
        <v>55.2164</v>
      </c>
      <c r="Y19" s="1">
        <v>69.369399999999999</v>
      </c>
      <c r="Z19" s="1">
        <v>66.881200000000007</v>
      </c>
      <c r="AA19" s="1">
        <v>55.191800000000001</v>
      </c>
      <c r="AB19" s="1">
        <v>51.198999999999998</v>
      </c>
      <c r="AC19" s="1">
        <v>43.782400000000003</v>
      </c>
      <c r="AD19" s="1">
        <v>47.780200000000001</v>
      </c>
      <c r="AE19" s="1">
        <v>61.573400000000007</v>
      </c>
      <c r="AF19" s="1"/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28.088999999999999</v>
      </c>
      <c r="D20" s="1">
        <v>26.245000000000001</v>
      </c>
      <c r="E20" s="1">
        <v>19.23</v>
      </c>
      <c r="F20" s="1">
        <v>34.222999999999999</v>
      </c>
      <c r="G20" s="7">
        <v>1</v>
      </c>
      <c r="H20" s="1">
        <v>60</v>
      </c>
      <c r="I20" s="1" t="s">
        <v>37</v>
      </c>
      <c r="J20" s="1">
        <v>17.568999999999999</v>
      </c>
      <c r="K20" s="1">
        <f t="shared" si="2"/>
        <v>1.6610000000000014</v>
      </c>
      <c r="L20" s="1"/>
      <c r="M20" s="1"/>
      <c r="N20" s="1"/>
      <c r="O20" s="1">
        <v>0</v>
      </c>
      <c r="P20" s="1">
        <f t="shared" si="3"/>
        <v>3.8460000000000001</v>
      </c>
      <c r="Q20" s="5">
        <f t="shared" si="7"/>
        <v>8.0829999999999984</v>
      </c>
      <c r="R20" s="5"/>
      <c r="S20" s="1"/>
      <c r="T20" s="1">
        <f t="shared" si="4"/>
        <v>10.999999999999998</v>
      </c>
      <c r="U20" s="1">
        <f t="shared" si="5"/>
        <v>8.8983359334373375</v>
      </c>
      <c r="V20" s="1">
        <v>3.3323999999999998</v>
      </c>
      <c r="W20" s="1">
        <v>3.4674</v>
      </c>
      <c r="X20" s="1">
        <v>4.1676000000000002</v>
      </c>
      <c r="Y20" s="1">
        <v>4.5407999999999999</v>
      </c>
      <c r="Z20" s="1">
        <v>4.1818</v>
      </c>
      <c r="AA20" s="1">
        <v>5.0773999999999999</v>
      </c>
      <c r="AB20" s="1">
        <v>5.2671999999999999</v>
      </c>
      <c r="AC20" s="1">
        <v>4.2037999999999993</v>
      </c>
      <c r="AD20" s="1">
        <v>4.0221999999999998</v>
      </c>
      <c r="AE20" s="1">
        <v>4.2322000000000006</v>
      </c>
      <c r="AF20" s="1"/>
      <c r="AG20" s="1">
        <f t="shared" si="6"/>
        <v>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57</v>
      </c>
      <c r="B21" s="19" t="s">
        <v>36</v>
      </c>
      <c r="C21" s="19">
        <v>235.73</v>
      </c>
      <c r="D21" s="19">
        <v>191.13200000000001</v>
      </c>
      <c r="E21" s="19">
        <v>141.58199999999999</v>
      </c>
      <c r="F21" s="19">
        <v>271.71800000000002</v>
      </c>
      <c r="G21" s="20">
        <v>1</v>
      </c>
      <c r="H21" s="19">
        <v>60</v>
      </c>
      <c r="I21" s="19" t="s">
        <v>37</v>
      </c>
      <c r="J21" s="19">
        <v>135.16</v>
      </c>
      <c r="K21" s="19">
        <f t="shared" si="2"/>
        <v>6.421999999999997</v>
      </c>
      <c r="L21" s="19"/>
      <c r="M21" s="19"/>
      <c r="N21" s="19"/>
      <c r="O21" s="19">
        <v>16.993600000000011</v>
      </c>
      <c r="P21" s="19">
        <f t="shared" si="3"/>
        <v>28.316399999999998</v>
      </c>
      <c r="Q21" s="21">
        <f>12*P21-O21-N21-F21</f>
        <v>51.085199999999929</v>
      </c>
      <c r="R21" s="21"/>
      <c r="S21" s="19"/>
      <c r="T21" s="19">
        <f t="shared" si="4"/>
        <v>12</v>
      </c>
      <c r="U21" s="19">
        <f t="shared" si="5"/>
        <v>10.195914734923933</v>
      </c>
      <c r="V21" s="19">
        <v>27.435600000000001</v>
      </c>
      <c r="W21" s="19">
        <v>20.066400000000002</v>
      </c>
      <c r="X21" s="19">
        <v>24.487400000000001</v>
      </c>
      <c r="Y21" s="19">
        <v>40.804600000000001</v>
      </c>
      <c r="Z21" s="19">
        <v>38.700200000000002</v>
      </c>
      <c r="AA21" s="19">
        <v>26.024000000000001</v>
      </c>
      <c r="AB21" s="19">
        <v>26.170200000000001</v>
      </c>
      <c r="AC21" s="19">
        <v>29.544799999999999</v>
      </c>
      <c r="AD21" s="19">
        <v>29.207999999999998</v>
      </c>
      <c r="AE21" s="19">
        <v>30.383800000000001</v>
      </c>
      <c r="AF21" s="19" t="s">
        <v>58</v>
      </c>
      <c r="AG21" s="1">
        <f t="shared" si="6"/>
        <v>51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59</v>
      </c>
      <c r="B22" s="19" t="s">
        <v>36</v>
      </c>
      <c r="C22" s="19">
        <v>78.091999999999999</v>
      </c>
      <c r="D22" s="19">
        <v>78.745999999999995</v>
      </c>
      <c r="E22" s="19">
        <v>58.042000000000002</v>
      </c>
      <c r="F22" s="19">
        <v>84.748000000000005</v>
      </c>
      <c r="G22" s="20">
        <v>1</v>
      </c>
      <c r="H22" s="19">
        <v>60</v>
      </c>
      <c r="I22" s="19" t="s">
        <v>37</v>
      </c>
      <c r="J22" s="19">
        <v>53.866</v>
      </c>
      <c r="K22" s="19">
        <f t="shared" si="2"/>
        <v>4.1760000000000019</v>
      </c>
      <c r="L22" s="19"/>
      <c r="M22" s="19"/>
      <c r="N22" s="19"/>
      <c r="O22" s="19">
        <v>55.4452</v>
      </c>
      <c r="P22" s="19">
        <f t="shared" si="3"/>
        <v>11.6084</v>
      </c>
      <c r="Q22" s="21"/>
      <c r="R22" s="21"/>
      <c r="S22" s="19"/>
      <c r="T22" s="19">
        <f t="shared" si="4"/>
        <v>12.076875366114193</v>
      </c>
      <c r="U22" s="19">
        <f t="shared" si="5"/>
        <v>12.076875366114193</v>
      </c>
      <c r="V22" s="19">
        <v>13.004200000000001</v>
      </c>
      <c r="W22" s="19">
        <v>10.8704</v>
      </c>
      <c r="X22" s="19">
        <v>9.6408000000000005</v>
      </c>
      <c r="Y22" s="19">
        <v>11.2256</v>
      </c>
      <c r="Z22" s="19">
        <v>12.276</v>
      </c>
      <c r="AA22" s="19">
        <v>11.9278</v>
      </c>
      <c r="AB22" s="19">
        <v>11.574999999999999</v>
      </c>
      <c r="AC22" s="19">
        <v>10.530799999999999</v>
      </c>
      <c r="AD22" s="19">
        <v>12.9864</v>
      </c>
      <c r="AE22" s="19">
        <v>15.343400000000001</v>
      </c>
      <c r="AF22" s="19" t="s">
        <v>60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61</v>
      </c>
      <c r="B23" s="19" t="s">
        <v>36</v>
      </c>
      <c r="C23" s="19">
        <v>37.914000000000001</v>
      </c>
      <c r="D23" s="19">
        <v>126.474</v>
      </c>
      <c r="E23" s="19">
        <v>45.798999999999999</v>
      </c>
      <c r="F23" s="19">
        <v>106.245</v>
      </c>
      <c r="G23" s="20">
        <v>1</v>
      </c>
      <c r="H23" s="19">
        <v>60</v>
      </c>
      <c r="I23" s="19" t="s">
        <v>37</v>
      </c>
      <c r="J23" s="19">
        <v>45.781999999999996</v>
      </c>
      <c r="K23" s="19">
        <f t="shared" si="2"/>
        <v>1.7000000000003013E-2</v>
      </c>
      <c r="L23" s="19"/>
      <c r="M23" s="19"/>
      <c r="N23" s="19"/>
      <c r="O23" s="19">
        <v>0</v>
      </c>
      <c r="P23" s="19">
        <f t="shared" si="3"/>
        <v>9.1598000000000006</v>
      </c>
      <c r="Q23" s="21">
        <f t="shared" ref="Q23" si="8">12*P23-O23-N23-F23</f>
        <v>3.6726000000000028</v>
      </c>
      <c r="R23" s="21"/>
      <c r="S23" s="19"/>
      <c r="T23" s="19">
        <f t="shared" si="4"/>
        <v>12</v>
      </c>
      <c r="U23" s="19">
        <f t="shared" si="5"/>
        <v>11.599052381056355</v>
      </c>
      <c r="V23" s="19">
        <v>8.4649999999999999</v>
      </c>
      <c r="W23" s="19">
        <v>10.3796</v>
      </c>
      <c r="X23" s="19">
        <v>11.602399999999999</v>
      </c>
      <c r="Y23" s="19">
        <v>9.6736000000000004</v>
      </c>
      <c r="Z23" s="19">
        <v>8.9676000000000009</v>
      </c>
      <c r="AA23" s="19">
        <v>11.7746</v>
      </c>
      <c r="AB23" s="19">
        <v>10.7212</v>
      </c>
      <c r="AC23" s="19">
        <v>9.3195999999999994</v>
      </c>
      <c r="AD23" s="19">
        <v>13.1754</v>
      </c>
      <c r="AE23" s="19">
        <v>15.5212</v>
      </c>
      <c r="AF23" s="19" t="s">
        <v>60</v>
      </c>
      <c r="AG23" s="1">
        <f t="shared" si="6"/>
        <v>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62</v>
      </c>
      <c r="B24" s="22" t="s">
        <v>36</v>
      </c>
      <c r="C24" s="22">
        <v>100.904</v>
      </c>
      <c r="D24" s="22">
        <v>21.077999999999999</v>
      </c>
      <c r="E24" s="22">
        <v>42.933</v>
      </c>
      <c r="F24" s="22">
        <v>69.385999999999996</v>
      </c>
      <c r="G24" s="23">
        <v>1</v>
      </c>
      <c r="H24" s="22">
        <v>60</v>
      </c>
      <c r="I24" s="22" t="s">
        <v>37</v>
      </c>
      <c r="J24" s="22">
        <v>37.978000000000002</v>
      </c>
      <c r="K24" s="22">
        <f t="shared" si="2"/>
        <v>4.9549999999999983</v>
      </c>
      <c r="L24" s="22"/>
      <c r="M24" s="22"/>
      <c r="N24" s="22"/>
      <c r="O24" s="22">
        <v>0</v>
      </c>
      <c r="P24" s="22">
        <f t="shared" si="3"/>
        <v>8.5866000000000007</v>
      </c>
      <c r="Q24" s="24">
        <f>9*P24-O24-N24-F24</f>
        <v>7.893400000000014</v>
      </c>
      <c r="R24" s="24"/>
      <c r="S24" s="22"/>
      <c r="T24" s="22">
        <f t="shared" si="4"/>
        <v>9</v>
      </c>
      <c r="U24" s="22">
        <f t="shared" si="5"/>
        <v>8.0807304404537295</v>
      </c>
      <c r="V24" s="22">
        <v>9.1120000000000001</v>
      </c>
      <c r="W24" s="22">
        <v>14.2098</v>
      </c>
      <c r="X24" s="22">
        <v>14.9038</v>
      </c>
      <c r="Y24" s="22">
        <v>16.504799999999999</v>
      </c>
      <c r="Z24" s="22">
        <v>16.5198</v>
      </c>
      <c r="AA24" s="22">
        <v>12.3154</v>
      </c>
      <c r="AB24" s="22">
        <v>14.071999999999999</v>
      </c>
      <c r="AC24" s="22">
        <v>13.0174</v>
      </c>
      <c r="AD24" s="22">
        <v>11.43</v>
      </c>
      <c r="AE24" s="22">
        <v>10.746600000000001</v>
      </c>
      <c r="AF24" s="22" t="s">
        <v>53</v>
      </c>
      <c r="AG24" s="1">
        <f t="shared" si="6"/>
        <v>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63</v>
      </c>
      <c r="B25" s="13" t="s">
        <v>36</v>
      </c>
      <c r="C25" s="13"/>
      <c r="D25" s="13"/>
      <c r="E25" s="13"/>
      <c r="F25" s="13"/>
      <c r="G25" s="14">
        <v>0</v>
      </c>
      <c r="H25" s="13">
        <v>30</v>
      </c>
      <c r="I25" s="13" t="s">
        <v>37</v>
      </c>
      <c r="J25" s="13"/>
      <c r="K25" s="13">
        <f t="shared" si="2"/>
        <v>0</v>
      </c>
      <c r="L25" s="13"/>
      <c r="M25" s="13"/>
      <c r="N25" s="13"/>
      <c r="O25" s="13">
        <v>0</v>
      </c>
      <c r="P25" s="13">
        <f t="shared" si="3"/>
        <v>0</v>
      </c>
      <c r="Q25" s="15"/>
      <c r="R25" s="15"/>
      <c r="S25" s="13"/>
      <c r="T25" s="13" t="e">
        <f t="shared" si="4"/>
        <v>#DIV/0!</v>
      </c>
      <c r="U25" s="13" t="e">
        <f t="shared" si="5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 t="s">
        <v>64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113.626</v>
      </c>
      <c r="D26" s="1">
        <v>46.261000000000003</v>
      </c>
      <c r="E26" s="1">
        <v>94.811999999999998</v>
      </c>
      <c r="F26" s="1">
        <v>47.554000000000002</v>
      </c>
      <c r="G26" s="7">
        <v>1</v>
      </c>
      <c r="H26" s="1">
        <v>30</v>
      </c>
      <c r="I26" s="1" t="s">
        <v>37</v>
      </c>
      <c r="J26" s="1">
        <v>89.626999999999995</v>
      </c>
      <c r="K26" s="1">
        <f t="shared" si="2"/>
        <v>5.1850000000000023</v>
      </c>
      <c r="L26" s="1"/>
      <c r="M26" s="1"/>
      <c r="N26" s="1"/>
      <c r="O26" s="1">
        <v>106.551</v>
      </c>
      <c r="P26" s="1">
        <f t="shared" si="3"/>
        <v>18.962399999999999</v>
      </c>
      <c r="Q26" s="5">
        <f t="shared" ref="Q26" si="9">11*P26-O26-N26-F26</f>
        <v>54.481399999999994</v>
      </c>
      <c r="R26" s="5"/>
      <c r="S26" s="1"/>
      <c r="T26" s="1">
        <f t="shared" si="4"/>
        <v>11.000000000000002</v>
      </c>
      <c r="U26" s="1">
        <f t="shared" si="5"/>
        <v>8.1268721258912393</v>
      </c>
      <c r="V26" s="1">
        <v>17.425000000000001</v>
      </c>
      <c r="W26" s="1">
        <v>9.1257999999999999</v>
      </c>
      <c r="X26" s="1">
        <v>9.4163999999999994</v>
      </c>
      <c r="Y26" s="1">
        <v>14.6172</v>
      </c>
      <c r="Z26" s="1">
        <v>14.907</v>
      </c>
      <c r="AA26" s="1">
        <v>15.1394</v>
      </c>
      <c r="AB26" s="1">
        <v>16.1248</v>
      </c>
      <c r="AC26" s="1">
        <v>14.829599999999999</v>
      </c>
      <c r="AD26" s="1">
        <v>14.110200000000001</v>
      </c>
      <c r="AE26" s="1">
        <v>16.213200000000001</v>
      </c>
      <c r="AF26" s="1"/>
      <c r="AG26" s="1">
        <f t="shared" si="6"/>
        <v>54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94.361999999999995</v>
      </c>
      <c r="D27" s="1">
        <v>63.433</v>
      </c>
      <c r="E27" s="1">
        <v>80.554000000000002</v>
      </c>
      <c r="F27" s="1">
        <v>56.78</v>
      </c>
      <c r="G27" s="7">
        <v>1</v>
      </c>
      <c r="H27" s="1">
        <v>30</v>
      </c>
      <c r="I27" s="1" t="s">
        <v>37</v>
      </c>
      <c r="J27" s="1">
        <v>97.3</v>
      </c>
      <c r="K27" s="1">
        <f t="shared" si="2"/>
        <v>-16.745999999999995</v>
      </c>
      <c r="L27" s="1"/>
      <c r="M27" s="1"/>
      <c r="N27" s="1">
        <v>24.99799999999999</v>
      </c>
      <c r="O27" s="1">
        <v>97.782000000000011</v>
      </c>
      <c r="P27" s="1">
        <f t="shared" si="3"/>
        <v>16.110800000000001</v>
      </c>
      <c r="Q27" s="5"/>
      <c r="R27" s="5"/>
      <c r="S27" s="1"/>
      <c r="T27" s="1">
        <f t="shared" si="4"/>
        <v>11.145318668222558</v>
      </c>
      <c r="U27" s="1">
        <f t="shared" si="5"/>
        <v>11.145318668222558</v>
      </c>
      <c r="V27" s="1">
        <v>17.9984</v>
      </c>
      <c r="W27" s="1">
        <v>15.916</v>
      </c>
      <c r="X27" s="1">
        <v>15.156599999999999</v>
      </c>
      <c r="Y27" s="1">
        <v>11.641400000000001</v>
      </c>
      <c r="Z27" s="1">
        <v>11.7454</v>
      </c>
      <c r="AA27" s="1">
        <v>19.238</v>
      </c>
      <c r="AB27" s="1">
        <v>20.6892</v>
      </c>
      <c r="AC27" s="1">
        <v>20.765799999999999</v>
      </c>
      <c r="AD27" s="1">
        <v>18.851400000000002</v>
      </c>
      <c r="AE27" s="1">
        <v>14.7964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67</v>
      </c>
      <c r="B28" s="13" t="s">
        <v>36</v>
      </c>
      <c r="C28" s="13"/>
      <c r="D28" s="13">
        <v>8.1</v>
      </c>
      <c r="E28" s="13"/>
      <c r="F28" s="13">
        <v>8.1</v>
      </c>
      <c r="G28" s="14">
        <v>0</v>
      </c>
      <c r="H28" s="13">
        <v>45</v>
      </c>
      <c r="I28" s="13" t="s">
        <v>37</v>
      </c>
      <c r="J28" s="13"/>
      <c r="K28" s="13">
        <f t="shared" si="2"/>
        <v>0</v>
      </c>
      <c r="L28" s="13"/>
      <c r="M28" s="13"/>
      <c r="N28" s="13"/>
      <c r="O28" s="13">
        <v>0</v>
      </c>
      <c r="P28" s="13">
        <f t="shared" si="3"/>
        <v>0</v>
      </c>
      <c r="Q28" s="15"/>
      <c r="R28" s="15"/>
      <c r="S28" s="13"/>
      <c r="T28" s="13" t="e">
        <f t="shared" si="4"/>
        <v>#DIV/0!</v>
      </c>
      <c r="U28" s="13" t="e">
        <f t="shared" si="5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68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36</v>
      </c>
      <c r="C29" s="1">
        <v>72.793999999999997</v>
      </c>
      <c r="D29" s="1">
        <v>9.0530000000000008</v>
      </c>
      <c r="E29" s="1">
        <v>54.548000000000002</v>
      </c>
      <c r="F29" s="1">
        <v>12.936999999999999</v>
      </c>
      <c r="G29" s="7">
        <v>1</v>
      </c>
      <c r="H29" s="1">
        <v>40</v>
      </c>
      <c r="I29" s="1" t="s">
        <v>37</v>
      </c>
      <c r="J29" s="1">
        <v>48.2</v>
      </c>
      <c r="K29" s="1">
        <f t="shared" si="2"/>
        <v>6.347999999999999</v>
      </c>
      <c r="L29" s="1"/>
      <c r="M29" s="1"/>
      <c r="N29" s="1"/>
      <c r="O29" s="1">
        <v>85.988200000000006</v>
      </c>
      <c r="P29" s="1">
        <f t="shared" si="3"/>
        <v>10.909600000000001</v>
      </c>
      <c r="Q29" s="5">
        <f t="shared" ref="Q29:Q42" si="10">11*P29-O29-N29-F29</f>
        <v>21.080400000000012</v>
      </c>
      <c r="R29" s="5"/>
      <c r="S29" s="1"/>
      <c r="T29" s="1">
        <f t="shared" si="4"/>
        <v>11</v>
      </c>
      <c r="U29" s="1">
        <f t="shared" si="5"/>
        <v>9.0677201730585892</v>
      </c>
      <c r="V29" s="1">
        <v>12.910399999999999</v>
      </c>
      <c r="W29" s="1">
        <v>4.1392000000000007</v>
      </c>
      <c r="X29" s="1">
        <v>3.7216</v>
      </c>
      <c r="Y29" s="1">
        <v>6.5962000000000014</v>
      </c>
      <c r="Z29" s="1">
        <v>5.2873999999999999</v>
      </c>
      <c r="AA29" s="1">
        <v>8.1159999999999997</v>
      </c>
      <c r="AB29" s="1">
        <v>7.5412000000000008</v>
      </c>
      <c r="AC29" s="1">
        <v>4.9391999999999996</v>
      </c>
      <c r="AD29" s="1">
        <v>4.95</v>
      </c>
      <c r="AE29" s="1">
        <v>6.7138000000000009</v>
      </c>
      <c r="AF29" s="1"/>
      <c r="AG29" s="1">
        <f t="shared" si="6"/>
        <v>21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/>
      <c r="D30" s="1">
        <v>16.838999999999999</v>
      </c>
      <c r="E30" s="1">
        <v>13.332000000000001</v>
      </c>
      <c r="F30" s="1">
        <v>2.7850000000000001</v>
      </c>
      <c r="G30" s="7">
        <v>1</v>
      </c>
      <c r="H30" s="1">
        <v>30</v>
      </c>
      <c r="I30" s="1" t="s">
        <v>37</v>
      </c>
      <c r="J30" s="1">
        <v>13.2</v>
      </c>
      <c r="K30" s="1">
        <f t="shared" si="2"/>
        <v>0.13200000000000145</v>
      </c>
      <c r="L30" s="1"/>
      <c r="M30" s="1"/>
      <c r="N30" s="1">
        <v>5</v>
      </c>
      <c r="O30" s="1">
        <v>0</v>
      </c>
      <c r="P30" s="1">
        <f t="shared" si="3"/>
        <v>2.6664000000000003</v>
      </c>
      <c r="Q30" s="5">
        <f t="shared" si="10"/>
        <v>21.545400000000004</v>
      </c>
      <c r="R30" s="5"/>
      <c r="S30" s="1"/>
      <c r="T30" s="1">
        <f t="shared" si="4"/>
        <v>11</v>
      </c>
      <c r="U30" s="1">
        <f t="shared" si="5"/>
        <v>2.9196669666966693</v>
      </c>
      <c r="V30" s="1">
        <v>0.97460000000000002</v>
      </c>
      <c r="W30" s="1">
        <v>-1.3874</v>
      </c>
      <c r="X30" s="1">
        <v>0.50780000000000003</v>
      </c>
      <c r="Y30" s="1">
        <v>-0.02</v>
      </c>
      <c r="Z30" s="1">
        <v>-1.9152</v>
      </c>
      <c r="AA30" s="1">
        <v>2.7717999999999998</v>
      </c>
      <c r="AB30" s="1">
        <v>3.3184</v>
      </c>
      <c r="AC30" s="1">
        <v>4.7368000000000006</v>
      </c>
      <c r="AD30" s="1">
        <v>4.7302</v>
      </c>
      <c r="AE30" s="1">
        <v>2.1819999999999999</v>
      </c>
      <c r="AF30" s="1" t="s">
        <v>71</v>
      </c>
      <c r="AG30" s="1">
        <f t="shared" si="6"/>
        <v>22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36</v>
      </c>
      <c r="C31" s="1">
        <v>120.729</v>
      </c>
      <c r="D31" s="1">
        <v>82.009</v>
      </c>
      <c r="E31" s="1">
        <v>95.688999999999993</v>
      </c>
      <c r="F31" s="1">
        <v>90.760999999999996</v>
      </c>
      <c r="G31" s="7">
        <v>1</v>
      </c>
      <c r="H31" s="1">
        <v>50</v>
      </c>
      <c r="I31" s="1" t="s">
        <v>37</v>
      </c>
      <c r="J31" s="1">
        <v>88.3</v>
      </c>
      <c r="K31" s="1">
        <f t="shared" si="2"/>
        <v>7.3889999999999958</v>
      </c>
      <c r="L31" s="1"/>
      <c r="M31" s="1"/>
      <c r="N31" s="1"/>
      <c r="O31" s="1">
        <v>89.63900000000001</v>
      </c>
      <c r="P31" s="1">
        <f t="shared" si="3"/>
        <v>19.137799999999999</v>
      </c>
      <c r="Q31" s="5">
        <f t="shared" si="10"/>
        <v>30.115799999999979</v>
      </c>
      <c r="R31" s="5"/>
      <c r="S31" s="1"/>
      <c r="T31" s="1">
        <f t="shared" si="4"/>
        <v>11</v>
      </c>
      <c r="U31" s="1">
        <f t="shared" si="5"/>
        <v>9.4263708472238203</v>
      </c>
      <c r="V31" s="1">
        <v>19.3108</v>
      </c>
      <c r="W31" s="1">
        <v>17.198599999999999</v>
      </c>
      <c r="X31" s="1">
        <v>19.206199999999999</v>
      </c>
      <c r="Y31" s="1">
        <v>24.776199999999999</v>
      </c>
      <c r="Z31" s="1">
        <v>21.880800000000001</v>
      </c>
      <c r="AA31" s="1">
        <v>22.647200000000002</v>
      </c>
      <c r="AB31" s="1">
        <v>24.7896</v>
      </c>
      <c r="AC31" s="1">
        <v>17.421399999999998</v>
      </c>
      <c r="AD31" s="1">
        <v>13.6286</v>
      </c>
      <c r="AE31" s="1">
        <v>25.111000000000001</v>
      </c>
      <c r="AF31" s="1"/>
      <c r="AG31" s="1">
        <f t="shared" si="6"/>
        <v>30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89.212000000000003</v>
      </c>
      <c r="D32" s="1">
        <v>11.616</v>
      </c>
      <c r="E32" s="1">
        <v>45.548000000000002</v>
      </c>
      <c r="F32" s="1">
        <v>33.884999999999998</v>
      </c>
      <c r="G32" s="7">
        <v>1</v>
      </c>
      <c r="H32" s="1">
        <v>50</v>
      </c>
      <c r="I32" s="1" t="s">
        <v>37</v>
      </c>
      <c r="J32" s="1">
        <v>42.7</v>
      </c>
      <c r="K32" s="1">
        <f t="shared" si="2"/>
        <v>2.847999999999999</v>
      </c>
      <c r="L32" s="1"/>
      <c r="M32" s="1"/>
      <c r="N32" s="1">
        <v>48.639999999999972</v>
      </c>
      <c r="O32" s="1">
        <v>14.61200000000003</v>
      </c>
      <c r="P32" s="1">
        <f t="shared" si="3"/>
        <v>9.1096000000000004</v>
      </c>
      <c r="Q32" s="5"/>
      <c r="R32" s="5"/>
      <c r="S32" s="1"/>
      <c r="T32" s="1">
        <f t="shared" si="4"/>
        <v>10.663146570650742</v>
      </c>
      <c r="U32" s="1">
        <f t="shared" si="5"/>
        <v>10.663146570650742</v>
      </c>
      <c r="V32" s="1">
        <v>10.4512</v>
      </c>
      <c r="W32" s="1">
        <v>11.8658</v>
      </c>
      <c r="X32" s="1">
        <v>9.9860000000000007</v>
      </c>
      <c r="Y32" s="1">
        <v>12.8728</v>
      </c>
      <c r="Z32" s="1">
        <v>14.1358</v>
      </c>
      <c r="AA32" s="1">
        <v>13.7418</v>
      </c>
      <c r="AB32" s="1">
        <v>13.561199999999999</v>
      </c>
      <c r="AC32" s="1">
        <v>9.5424000000000007</v>
      </c>
      <c r="AD32" s="1">
        <v>7.5175999999999998</v>
      </c>
      <c r="AE32" s="1">
        <v>4.569</v>
      </c>
      <c r="AF32" s="1"/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42</v>
      </c>
      <c r="C33" s="1">
        <v>380</v>
      </c>
      <c r="D33" s="1">
        <v>336</v>
      </c>
      <c r="E33" s="1">
        <v>342</v>
      </c>
      <c r="F33" s="1">
        <v>268</v>
      </c>
      <c r="G33" s="7">
        <v>0.4</v>
      </c>
      <c r="H33" s="1">
        <v>45</v>
      </c>
      <c r="I33" s="1" t="s">
        <v>37</v>
      </c>
      <c r="J33" s="1">
        <v>344</v>
      </c>
      <c r="K33" s="1">
        <f t="shared" si="2"/>
        <v>-2</v>
      </c>
      <c r="L33" s="1"/>
      <c r="M33" s="1"/>
      <c r="N33" s="1">
        <v>151.6</v>
      </c>
      <c r="O33" s="1">
        <v>300.59999999999991</v>
      </c>
      <c r="P33" s="1">
        <f t="shared" si="3"/>
        <v>68.400000000000006</v>
      </c>
      <c r="Q33" s="5">
        <f t="shared" si="10"/>
        <v>32.200000000000159</v>
      </c>
      <c r="R33" s="5"/>
      <c r="S33" s="1"/>
      <c r="T33" s="1">
        <f t="shared" si="4"/>
        <v>11</v>
      </c>
      <c r="U33" s="1">
        <f t="shared" si="5"/>
        <v>10.529239766081869</v>
      </c>
      <c r="V33" s="1">
        <v>76.599999999999994</v>
      </c>
      <c r="W33" s="1">
        <v>77.2</v>
      </c>
      <c r="X33" s="1">
        <v>70.599999999999994</v>
      </c>
      <c r="Y33" s="1">
        <v>67.599999999999994</v>
      </c>
      <c r="Z33" s="1">
        <v>67.2</v>
      </c>
      <c r="AA33" s="1">
        <v>61.4</v>
      </c>
      <c r="AB33" s="1">
        <v>60</v>
      </c>
      <c r="AC33" s="1">
        <v>63</v>
      </c>
      <c r="AD33" s="1">
        <v>60</v>
      </c>
      <c r="AE33" s="1">
        <v>69</v>
      </c>
      <c r="AF33" s="1"/>
      <c r="AG33" s="1">
        <f t="shared" si="6"/>
        <v>13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99</v>
      </c>
      <c r="D34" s="1">
        <v>133</v>
      </c>
      <c r="E34" s="1">
        <v>60</v>
      </c>
      <c r="F34" s="1">
        <v>161</v>
      </c>
      <c r="G34" s="7">
        <v>0.45</v>
      </c>
      <c r="H34" s="1">
        <v>50</v>
      </c>
      <c r="I34" s="1" t="s">
        <v>37</v>
      </c>
      <c r="J34" s="1">
        <v>62</v>
      </c>
      <c r="K34" s="1">
        <f t="shared" si="2"/>
        <v>-2</v>
      </c>
      <c r="L34" s="1"/>
      <c r="M34" s="1"/>
      <c r="N34" s="1"/>
      <c r="O34" s="1">
        <v>0</v>
      </c>
      <c r="P34" s="1">
        <f t="shared" si="3"/>
        <v>12</v>
      </c>
      <c r="Q34" s="5"/>
      <c r="R34" s="5"/>
      <c r="S34" s="1"/>
      <c r="T34" s="1">
        <f t="shared" si="4"/>
        <v>13.416666666666666</v>
      </c>
      <c r="U34" s="1">
        <f t="shared" si="5"/>
        <v>13.416666666666666</v>
      </c>
      <c r="V34" s="1">
        <v>12.8</v>
      </c>
      <c r="W34" s="1">
        <v>19</v>
      </c>
      <c r="X34" s="1">
        <v>21.6</v>
      </c>
      <c r="Y34" s="1">
        <v>21</v>
      </c>
      <c r="Z34" s="1">
        <v>18.8</v>
      </c>
      <c r="AA34" s="1">
        <v>22</v>
      </c>
      <c r="AB34" s="1">
        <v>21.8</v>
      </c>
      <c r="AC34" s="1">
        <v>19.600000000000001</v>
      </c>
      <c r="AD34" s="1">
        <v>14.8</v>
      </c>
      <c r="AE34" s="1">
        <v>16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42</v>
      </c>
      <c r="C35" s="1">
        <v>325</v>
      </c>
      <c r="D35" s="1">
        <v>504</v>
      </c>
      <c r="E35" s="1">
        <v>352</v>
      </c>
      <c r="F35" s="1">
        <v>420</v>
      </c>
      <c r="G35" s="7">
        <v>0.4</v>
      </c>
      <c r="H35" s="1">
        <v>45</v>
      </c>
      <c r="I35" s="1" t="s">
        <v>37</v>
      </c>
      <c r="J35" s="1">
        <v>353</v>
      </c>
      <c r="K35" s="1">
        <f t="shared" si="2"/>
        <v>-1</v>
      </c>
      <c r="L35" s="1"/>
      <c r="M35" s="1"/>
      <c r="N35" s="1">
        <v>7.8999999999999773</v>
      </c>
      <c r="O35" s="1">
        <v>235.59999999999991</v>
      </c>
      <c r="P35" s="1">
        <f t="shared" si="3"/>
        <v>70.400000000000006</v>
      </c>
      <c r="Q35" s="5">
        <f t="shared" si="10"/>
        <v>110.9000000000002</v>
      </c>
      <c r="R35" s="5"/>
      <c r="S35" s="1"/>
      <c r="T35" s="1">
        <f t="shared" si="4"/>
        <v>11</v>
      </c>
      <c r="U35" s="1">
        <f t="shared" si="5"/>
        <v>9.4247159090909065</v>
      </c>
      <c r="V35" s="1">
        <v>70.8</v>
      </c>
      <c r="W35" s="1">
        <v>66</v>
      </c>
      <c r="X35" s="1">
        <v>70</v>
      </c>
      <c r="Y35" s="1">
        <v>76.599999999999994</v>
      </c>
      <c r="Z35" s="1">
        <v>71.400000000000006</v>
      </c>
      <c r="AA35" s="1">
        <v>65</v>
      </c>
      <c r="AB35" s="1">
        <v>68.2</v>
      </c>
      <c r="AC35" s="1">
        <v>72.599999999999994</v>
      </c>
      <c r="AD35" s="1">
        <v>68.599999999999994</v>
      </c>
      <c r="AE35" s="1">
        <v>64.8</v>
      </c>
      <c r="AF35" s="1"/>
      <c r="AG35" s="1">
        <f t="shared" si="6"/>
        <v>44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36</v>
      </c>
      <c r="C36" s="1">
        <v>55.225999999999999</v>
      </c>
      <c r="D36" s="1"/>
      <c r="E36" s="1">
        <v>25.66</v>
      </c>
      <c r="F36" s="1">
        <v>23.35</v>
      </c>
      <c r="G36" s="7">
        <v>1</v>
      </c>
      <c r="H36" s="1">
        <v>45</v>
      </c>
      <c r="I36" s="1" t="s">
        <v>37</v>
      </c>
      <c r="J36" s="1">
        <v>23.1</v>
      </c>
      <c r="K36" s="1">
        <f t="shared" si="2"/>
        <v>2.5599999999999987</v>
      </c>
      <c r="L36" s="1"/>
      <c r="M36" s="1"/>
      <c r="N36" s="1"/>
      <c r="O36" s="1">
        <v>23.952000000000002</v>
      </c>
      <c r="P36" s="1">
        <f t="shared" si="3"/>
        <v>5.1319999999999997</v>
      </c>
      <c r="Q36" s="5">
        <f t="shared" si="10"/>
        <v>9.1499999999999986</v>
      </c>
      <c r="R36" s="5"/>
      <c r="S36" s="1"/>
      <c r="T36" s="1">
        <f t="shared" si="4"/>
        <v>11.000000000000002</v>
      </c>
      <c r="U36" s="1">
        <f t="shared" si="5"/>
        <v>9.2170693686671878</v>
      </c>
      <c r="V36" s="1">
        <v>5.2496</v>
      </c>
      <c r="W36" s="1">
        <v>4.2872000000000003</v>
      </c>
      <c r="X36" s="1">
        <v>5.3887999999999998</v>
      </c>
      <c r="Y36" s="1">
        <v>5.3932000000000002</v>
      </c>
      <c r="Z36" s="1">
        <v>4.8428000000000004</v>
      </c>
      <c r="AA36" s="1">
        <v>7.2876000000000003</v>
      </c>
      <c r="AB36" s="1">
        <v>8.3675999999999995</v>
      </c>
      <c r="AC36" s="1">
        <v>7.258799999999999</v>
      </c>
      <c r="AD36" s="1">
        <v>6.7260000000000009</v>
      </c>
      <c r="AE36" s="1">
        <v>8.0860000000000003</v>
      </c>
      <c r="AF36" s="1"/>
      <c r="AG36" s="1">
        <f t="shared" si="6"/>
        <v>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42</v>
      </c>
      <c r="C37" s="1">
        <v>16</v>
      </c>
      <c r="D37" s="1">
        <v>56</v>
      </c>
      <c r="E37" s="1">
        <v>40</v>
      </c>
      <c r="F37" s="1">
        <v>32</v>
      </c>
      <c r="G37" s="7">
        <v>0.45</v>
      </c>
      <c r="H37" s="1">
        <v>45</v>
      </c>
      <c r="I37" s="1" t="s">
        <v>37</v>
      </c>
      <c r="J37" s="1">
        <v>44</v>
      </c>
      <c r="K37" s="1">
        <f t="shared" si="2"/>
        <v>-4</v>
      </c>
      <c r="L37" s="1"/>
      <c r="M37" s="1"/>
      <c r="N37" s="1"/>
      <c r="O37" s="1">
        <v>25.2</v>
      </c>
      <c r="P37" s="1">
        <f t="shared" si="3"/>
        <v>8</v>
      </c>
      <c r="Q37" s="5">
        <f t="shared" si="10"/>
        <v>30.799999999999997</v>
      </c>
      <c r="R37" s="5"/>
      <c r="S37" s="1"/>
      <c r="T37" s="1">
        <f t="shared" si="4"/>
        <v>11</v>
      </c>
      <c r="U37" s="1">
        <f t="shared" si="5"/>
        <v>7.15</v>
      </c>
      <c r="V37" s="1">
        <v>6.2</v>
      </c>
      <c r="W37" s="1">
        <v>4.4000000000000004</v>
      </c>
      <c r="X37" s="1">
        <v>6.6</v>
      </c>
      <c r="Y37" s="1">
        <v>6.2</v>
      </c>
      <c r="Z37" s="1">
        <v>5.2</v>
      </c>
      <c r="AA37" s="1">
        <v>4.2</v>
      </c>
      <c r="AB37" s="1">
        <v>5.6</v>
      </c>
      <c r="AC37" s="1">
        <v>7</v>
      </c>
      <c r="AD37" s="1">
        <v>5.4</v>
      </c>
      <c r="AE37" s="1">
        <v>6</v>
      </c>
      <c r="AF37" s="1"/>
      <c r="AG37" s="1">
        <f t="shared" si="6"/>
        <v>14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79</v>
      </c>
      <c r="B38" s="19" t="s">
        <v>42</v>
      </c>
      <c r="C38" s="19">
        <v>59</v>
      </c>
      <c r="D38" s="19">
        <v>120</v>
      </c>
      <c r="E38" s="19">
        <v>33</v>
      </c>
      <c r="F38" s="19">
        <v>120</v>
      </c>
      <c r="G38" s="20">
        <v>0.35</v>
      </c>
      <c r="H38" s="19">
        <v>40</v>
      </c>
      <c r="I38" s="19" t="s">
        <v>37</v>
      </c>
      <c r="J38" s="19">
        <v>51</v>
      </c>
      <c r="K38" s="19">
        <f t="shared" ref="K38:K69" si="11">E38-J38</f>
        <v>-18</v>
      </c>
      <c r="L38" s="19"/>
      <c r="M38" s="19"/>
      <c r="N38" s="19"/>
      <c r="O38" s="19">
        <v>0</v>
      </c>
      <c r="P38" s="19">
        <f t="shared" si="3"/>
        <v>6.6</v>
      </c>
      <c r="Q38" s="21"/>
      <c r="R38" s="21"/>
      <c r="S38" s="19"/>
      <c r="T38" s="19">
        <f t="shared" si="4"/>
        <v>18.181818181818183</v>
      </c>
      <c r="U38" s="19">
        <f t="shared" si="5"/>
        <v>18.181818181818183</v>
      </c>
      <c r="V38" s="19">
        <v>11</v>
      </c>
      <c r="W38" s="19">
        <v>13.6</v>
      </c>
      <c r="X38" s="19">
        <v>11.6</v>
      </c>
      <c r="Y38" s="19">
        <v>8.8000000000000007</v>
      </c>
      <c r="Z38" s="19">
        <v>10.8</v>
      </c>
      <c r="AA38" s="19">
        <v>11</v>
      </c>
      <c r="AB38" s="19">
        <v>7.8</v>
      </c>
      <c r="AC38" s="19">
        <v>8.1999999999999993</v>
      </c>
      <c r="AD38" s="19">
        <v>10.8</v>
      </c>
      <c r="AE38" s="19">
        <v>13.4</v>
      </c>
      <c r="AF38" s="19" t="s">
        <v>60</v>
      </c>
      <c r="AG38" s="1">
        <f t="shared" si="6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108.27800000000001</v>
      </c>
      <c r="D39" s="1">
        <v>86.450999999999993</v>
      </c>
      <c r="E39" s="1">
        <v>120.512</v>
      </c>
      <c r="F39" s="1">
        <v>49.76</v>
      </c>
      <c r="G39" s="7">
        <v>1</v>
      </c>
      <c r="H39" s="1">
        <v>40</v>
      </c>
      <c r="I39" s="1" t="s">
        <v>37</v>
      </c>
      <c r="J39" s="1">
        <v>128.82</v>
      </c>
      <c r="K39" s="1">
        <f t="shared" si="11"/>
        <v>-8.3079999999999927</v>
      </c>
      <c r="L39" s="1"/>
      <c r="M39" s="1"/>
      <c r="N39" s="1">
        <v>4.859199999999916</v>
      </c>
      <c r="O39" s="1">
        <v>127.5012000000001</v>
      </c>
      <c r="P39" s="1">
        <f t="shared" si="3"/>
        <v>24.102399999999999</v>
      </c>
      <c r="Q39" s="5">
        <f t="shared" si="10"/>
        <v>83.005999999999972</v>
      </c>
      <c r="R39" s="5"/>
      <c r="S39" s="1"/>
      <c r="T39" s="1">
        <f t="shared" si="4"/>
        <v>11</v>
      </c>
      <c r="U39" s="1">
        <f t="shared" si="5"/>
        <v>7.5561105947955403</v>
      </c>
      <c r="V39" s="1">
        <v>22.52</v>
      </c>
      <c r="W39" s="1">
        <v>17.953399999999998</v>
      </c>
      <c r="X39" s="1">
        <v>18.355599999999999</v>
      </c>
      <c r="Y39" s="1">
        <v>19.347200000000001</v>
      </c>
      <c r="Z39" s="1">
        <v>19.656400000000001</v>
      </c>
      <c r="AA39" s="1">
        <v>16.841200000000001</v>
      </c>
      <c r="AB39" s="1">
        <v>16.2272</v>
      </c>
      <c r="AC39" s="1">
        <v>17.539200000000001</v>
      </c>
      <c r="AD39" s="1">
        <v>17.365400000000001</v>
      </c>
      <c r="AE39" s="1">
        <v>16.386800000000001</v>
      </c>
      <c r="AF39" s="1"/>
      <c r="AG39" s="1">
        <f t="shared" si="6"/>
        <v>83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42</v>
      </c>
      <c r="C40" s="1">
        <v>62</v>
      </c>
      <c r="D40" s="1">
        <v>66</v>
      </c>
      <c r="E40" s="1">
        <v>46</v>
      </c>
      <c r="F40" s="1">
        <v>62</v>
      </c>
      <c r="G40" s="7">
        <v>0.4</v>
      </c>
      <c r="H40" s="1">
        <v>40</v>
      </c>
      <c r="I40" s="1" t="s">
        <v>37</v>
      </c>
      <c r="J40" s="1">
        <v>69</v>
      </c>
      <c r="K40" s="1">
        <f t="shared" si="11"/>
        <v>-23</v>
      </c>
      <c r="L40" s="1"/>
      <c r="M40" s="1"/>
      <c r="N40" s="1"/>
      <c r="O40" s="1">
        <v>25.199999999999989</v>
      </c>
      <c r="P40" s="1">
        <f t="shared" si="3"/>
        <v>9.1999999999999993</v>
      </c>
      <c r="Q40" s="5">
        <f t="shared" si="10"/>
        <v>14</v>
      </c>
      <c r="R40" s="5"/>
      <c r="S40" s="1"/>
      <c r="T40" s="1">
        <f t="shared" si="4"/>
        <v>11</v>
      </c>
      <c r="U40" s="1">
        <f t="shared" si="5"/>
        <v>9.4782608695652169</v>
      </c>
      <c r="V40" s="1">
        <v>9</v>
      </c>
      <c r="W40" s="1">
        <v>11.4</v>
      </c>
      <c r="X40" s="1">
        <v>12.4</v>
      </c>
      <c r="Y40" s="1">
        <v>12</v>
      </c>
      <c r="Z40" s="1">
        <v>14</v>
      </c>
      <c r="AA40" s="1">
        <v>12.8</v>
      </c>
      <c r="AB40" s="1">
        <v>11</v>
      </c>
      <c r="AC40" s="1">
        <v>15</v>
      </c>
      <c r="AD40" s="1">
        <v>14.4</v>
      </c>
      <c r="AE40" s="1">
        <v>22</v>
      </c>
      <c r="AF40" s="1"/>
      <c r="AG40" s="1">
        <f t="shared" si="6"/>
        <v>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42</v>
      </c>
      <c r="C41" s="1">
        <v>152</v>
      </c>
      <c r="D41" s="1">
        <v>48</v>
      </c>
      <c r="E41" s="1">
        <v>103</v>
      </c>
      <c r="F41" s="1">
        <v>81</v>
      </c>
      <c r="G41" s="7">
        <v>0.4</v>
      </c>
      <c r="H41" s="1">
        <v>45</v>
      </c>
      <c r="I41" s="1" t="s">
        <v>37</v>
      </c>
      <c r="J41" s="1">
        <v>102</v>
      </c>
      <c r="K41" s="1">
        <f t="shared" si="11"/>
        <v>1</v>
      </c>
      <c r="L41" s="1"/>
      <c r="M41" s="1"/>
      <c r="N41" s="1">
        <v>25.800000000000011</v>
      </c>
      <c r="O41" s="1">
        <v>83</v>
      </c>
      <c r="P41" s="1">
        <f t="shared" si="3"/>
        <v>20.6</v>
      </c>
      <c r="Q41" s="5">
        <f t="shared" si="10"/>
        <v>36.800000000000011</v>
      </c>
      <c r="R41" s="5"/>
      <c r="S41" s="1"/>
      <c r="T41" s="1">
        <f t="shared" si="4"/>
        <v>11</v>
      </c>
      <c r="U41" s="1">
        <f t="shared" si="5"/>
        <v>9.2135922330097095</v>
      </c>
      <c r="V41" s="1">
        <v>20.6</v>
      </c>
      <c r="W41" s="1">
        <v>21</v>
      </c>
      <c r="X41" s="1">
        <v>19.600000000000001</v>
      </c>
      <c r="Y41" s="1">
        <v>18.8</v>
      </c>
      <c r="Z41" s="1">
        <v>23</v>
      </c>
      <c r="AA41" s="1">
        <v>20.6</v>
      </c>
      <c r="AB41" s="1">
        <v>15.2</v>
      </c>
      <c r="AC41" s="1">
        <v>17.399999999999999</v>
      </c>
      <c r="AD41" s="1">
        <v>17.600000000000001</v>
      </c>
      <c r="AE41" s="1">
        <v>14.4</v>
      </c>
      <c r="AF41" s="1" t="s">
        <v>83</v>
      </c>
      <c r="AG41" s="1">
        <f t="shared" si="6"/>
        <v>15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36</v>
      </c>
      <c r="C42" s="1">
        <v>174.94800000000001</v>
      </c>
      <c r="D42" s="1">
        <v>69.350999999999999</v>
      </c>
      <c r="E42" s="1">
        <v>127.00700000000001</v>
      </c>
      <c r="F42" s="1">
        <v>104.36799999999999</v>
      </c>
      <c r="G42" s="7">
        <v>1</v>
      </c>
      <c r="H42" s="1">
        <v>40</v>
      </c>
      <c r="I42" s="1" t="s">
        <v>37</v>
      </c>
      <c r="J42" s="1">
        <v>132.49</v>
      </c>
      <c r="K42" s="1">
        <f t="shared" si="11"/>
        <v>-5.4830000000000041</v>
      </c>
      <c r="L42" s="1"/>
      <c r="M42" s="1"/>
      <c r="N42" s="1"/>
      <c r="O42" s="1">
        <v>90.050000000000011</v>
      </c>
      <c r="P42" s="1">
        <f t="shared" si="3"/>
        <v>25.401400000000002</v>
      </c>
      <c r="Q42" s="5">
        <f t="shared" si="10"/>
        <v>84.997400000000027</v>
      </c>
      <c r="R42" s="5"/>
      <c r="S42" s="1"/>
      <c r="T42" s="1">
        <f t="shared" si="4"/>
        <v>11</v>
      </c>
      <c r="U42" s="1">
        <f t="shared" si="5"/>
        <v>7.6538301038525427</v>
      </c>
      <c r="V42" s="1">
        <v>21.811599999999999</v>
      </c>
      <c r="W42" s="1">
        <v>15.449400000000001</v>
      </c>
      <c r="X42" s="1">
        <v>17.605399999999999</v>
      </c>
      <c r="Y42" s="1">
        <v>28.0486</v>
      </c>
      <c r="Z42" s="1">
        <v>29.026399999999999</v>
      </c>
      <c r="AA42" s="1">
        <v>19.398399999999999</v>
      </c>
      <c r="AB42" s="1">
        <v>18.274000000000001</v>
      </c>
      <c r="AC42" s="1">
        <v>21.985199999999999</v>
      </c>
      <c r="AD42" s="1">
        <v>21.826000000000001</v>
      </c>
      <c r="AE42" s="1">
        <v>17.630800000000001</v>
      </c>
      <c r="AF42" s="1"/>
      <c r="AG42" s="1">
        <f t="shared" si="6"/>
        <v>85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85</v>
      </c>
      <c r="B43" s="19" t="s">
        <v>42</v>
      </c>
      <c r="C43" s="19">
        <v>54</v>
      </c>
      <c r="D43" s="19">
        <v>288</v>
      </c>
      <c r="E43" s="19">
        <v>135</v>
      </c>
      <c r="F43" s="19">
        <v>187</v>
      </c>
      <c r="G43" s="20">
        <v>0.35</v>
      </c>
      <c r="H43" s="19">
        <v>40</v>
      </c>
      <c r="I43" s="19" t="s">
        <v>37</v>
      </c>
      <c r="J43" s="19">
        <v>142</v>
      </c>
      <c r="K43" s="19">
        <f t="shared" si="11"/>
        <v>-7</v>
      </c>
      <c r="L43" s="19"/>
      <c r="M43" s="19"/>
      <c r="N43" s="19"/>
      <c r="O43" s="19">
        <v>61</v>
      </c>
      <c r="P43" s="19">
        <f t="shared" si="3"/>
        <v>27</v>
      </c>
      <c r="Q43" s="21">
        <f>12*P43-O43-N43-F43</f>
        <v>76</v>
      </c>
      <c r="R43" s="21"/>
      <c r="S43" s="19"/>
      <c r="T43" s="19">
        <f t="shared" si="4"/>
        <v>12</v>
      </c>
      <c r="U43" s="19">
        <f t="shared" si="5"/>
        <v>9.1851851851851851</v>
      </c>
      <c r="V43" s="19">
        <v>25</v>
      </c>
      <c r="W43" s="19">
        <v>19.600000000000001</v>
      </c>
      <c r="X43" s="19">
        <v>19</v>
      </c>
      <c r="Y43" s="19">
        <v>13.8</v>
      </c>
      <c r="Z43" s="19">
        <v>14.4</v>
      </c>
      <c r="AA43" s="19">
        <v>14.8</v>
      </c>
      <c r="AB43" s="19">
        <v>13.6</v>
      </c>
      <c r="AC43" s="19">
        <v>11</v>
      </c>
      <c r="AD43" s="19">
        <v>10.8</v>
      </c>
      <c r="AE43" s="19">
        <v>17.399999999999999</v>
      </c>
      <c r="AF43" s="19" t="s">
        <v>60</v>
      </c>
      <c r="AG43" s="1">
        <f t="shared" si="6"/>
        <v>27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42</v>
      </c>
      <c r="C44" s="1">
        <v>18</v>
      </c>
      <c r="D44" s="1"/>
      <c r="E44" s="1">
        <v>-5</v>
      </c>
      <c r="F44" s="1"/>
      <c r="G44" s="7">
        <v>0.4</v>
      </c>
      <c r="H44" s="1">
        <v>40</v>
      </c>
      <c r="I44" s="1" t="s">
        <v>37</v>
      </c>
      <c r="J44" s="1">
        <v>57</v>
      </c>
      <c r="K44" s="1">
        <f t="shared" si="11"/>
        <v>-62</v>
      </c>
      <c r="L44" s="1"/>
      <c r="M44" s="1"/>
      <c r="N44" s="1">
        <v>213.60000000000011</v>
      </c>
      <c r="O44" s="1">
        <v>100</v>
      </c>
      <c r="P44" s="1">
        <f t="shared" si="3"/>
        <v>-1</v>
      </c>
      <c r="Q44" s="5"/>
      <c r="R44" s="5"/>
      <c r="S44" s="1"/>
      <c r="T44" s="1">
        <f t="shared" si="4"/>
        <v>-313.60000000000014</v>
      </c>
      <c r="U44" s="1">
        <f t="shared" si="5"/>
        <v>-313.60000000000014</v>
      </c>
      <c r="V44" s="1">
        <v>2.4</v>
      </c>
      <c r="W44" s="1">
        <v>44.4</v>
      </c>
      <c r="X44" s="1">
        <v>52.6</v>
      </c>
      <c r="Y44" s="1">
        <v>58.8</v>
      </c>
      <c r="Z44" s="1">
        <v>55.6</v>
      </c>
      <c r="AA44" s="1">
        <v>46.8</v>
      </c>
      <c r="AB44" s="1">
        <v>47.2</v>
      </c>
      <c r="AC44" s="1">
        <v>50.8</v>
      </c>
      <c r="AD44" s="1">
        <v>42.2</v>
      </c>
      <c r="AE44" s="1">
        <v>60</v>
      </c>
      <c r="AF44" s="26" t="s">
        <v>155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36</v>
      </c>
      <c r="C45" s="1">
        <v>68.941999999999993</v>
      </c>
      <c r="D45" s="1">
        <v>75.472999999999999</v>
      </c>
      <c r="E45" s="1">
        <v>56.734000000000002</v>
      </c>
      <c r="F45" s="1">
        <v>79.491</v>
      </c>
      <c r="G45" s="7">
        <v>1</v>
      </c>
      <c r="H45" s="1">
        <v>50</v>
      </c>
      <c r="I45" s="1" t="s">
        <v>37</v>
      </c>
      <c r="J45" s="1">
        <v>55.1</v>
      </c>
      <c r="K45" s="1">
        <f t="shared" si="11"/>
        <v>1.6340000000000003</v>
      </c>
      <c r="L45" s="1"/>
      <c r="M45" s="1"/>
      <c r="N45" s="1">
        <v>18.755999999999961</v>
      </c>
      <c r="O45" s="1">
        <v>29.573799999999991</v>
      </c>
      <c r="P45" s="1">
        <f t="shared" si="3"/>
        <v>11.3468</v>
      </c>
      <c r="Q45" s="5"/>
      <c r="R45" s="5"/>
      <c r="S45" s="1"/>
      <c r="T45" s="1">
        <f t="shared" si="4"/>
        <v>11.264920506222014</v>
      </c>
      <c r="U45" s="1">
        <f t="shared" si="5"/>
        <v>11.264920506222014</v>
      </c>
      <c r="V45" s="1">
        <v>12.422000000000001</v>
      </c>
      <c r="W45" s="1">
        <v>12.632400000000001</v>
      </c>
      <c r="X45" s="1">
        <v>12.6242</v>
      </c>
      <c r="Y45" s="1">
        <v>11.8062</v>
      </c>
      <c r="Z45" s="1">
        <v>12.616199999999999</v>
      </c>
      <c r="AA45" s="1">
        <v>15.1638</v>
      </c>
      <c r="AB45" s="1">
        <v>13.555199999999999</v>
      </c>
      <c r="AC45" s="1">
        <v>15.08</v>
      </c>
      <c r="AD45" s="1">
        <v>14.808400000000001</v>
      </c>
      <c r="AE45" s="1">
        <v>13.562799999999999</v>
      </c>
      <c r="AF45" s="1"/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36</v>
      </c>
      <c r="C46" s="1">
        <v>156.21199999999999</v>
      </c>
      <c r="D46" s="1">
        <v>65.448999999999998</v>
      </c>
      <c r="E46" s="1">
        <v>99.394000000000005</v>
      </c>
      <c r="F46" s="1">
        <v>106.824</v>
      </c>
      <c r="G46" s="7">
        <v>1</v>
      </c>
      <c r="H46" s="1">
        <v>50</v>
      </c>
      <c r="I46" s="1" t="s">
        <v>37</v>
      </c>
      <c r="J46" s="1">
        <v>97.5</v>
      </c>
      <c r="K46" s="1">
        <f t="shared" si="11"/>
        <v>1.8940000000000055</v>
      </c>
      <c r="L46" s="1"/>
      <c r="M46" s="1"/>
      <c r="N46" s="1">
        <v>41.060800000000029</v>
      </c>
      <c r="O46" s="1">
        <v>68.635199999999969</v>
      </c>
      <c r="P46" s="1">
        <f t="shared" si="3"/>
        <v>19.878800000000002</v>
      </c>
      <c r="Q46" s="5"/>
      <c r="R46" s="5"/>
      <c r="S46" s="1"/>
      <c r="T46" s="1">
        <f t="shared" si="4"/>
        <v>10.892005553655149</v>
      </c>
      <c r="U46" s="1">
        <f t="shared" si="5"/>
        <v>10.892005553655149</v>
      </c>
      <c r="V46" s="1">
        <v>21.7806</v>
      </c>
      <c r="W46" s="1">
        <v>21.566600000000001</v>
      </c>
      <c r="X46" s="1">
        <v>20.7332</v>
      </c>
      <c r="Y46" s="1">
        <v>22.585799999999999</v>
      </c>
      <c r="Z46" s="1">
        <v>25.446400000000001</v>
      </c>
      <c r="AA46" s="1">
        <v>20.695799999999998</v>
      </c>
      <c r="AB46" s="1">
        <v>19.206399999999999</v>
      </c>
      <c r="AC46" s="1">
        <v>24.273199999999999</v>
      </c>
      <c r="AD46" s="1">
        <v>22.414400000000001</v>
      </c>
      <c r="AE46" s="1">
        <v>22.3764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36</v>
      </c>
      <c r="C47" s="1">
        <v>87.697000000000003</v>
      </c>
      <c r="D47" s="1">
        <v>141.58500000000001</v>
      </c>
      <c r="E47" s="1">
        <v>67.102999999999994</v>
      </c>
      <c r="F47" s="1">
        <v>129.98400000000001</v>
      </c>
      <c r="G47" s="7">
        <v>1</v>
      </c>
      <c r="H47" s="1">
        <v>40</v>
      </c>
      <c r="I47" s="1" t="s">
        <v>90</v>
      </c>
      <c r="J47" s="1">
        <v>74.2</v>
      </c>
      <c r="K47" s="1">
        <f t="shared" si="11"/>
        <v>-7.0970000000000084</v>
      </c>
      <c r="L47" s="1"/>
      <c r="M47" s="1"/>
      <c r="N47" s="1">
        <v>108.2539</v>
      </c>
      <c r="O47" s="1">
        <v>0</v>
      </c>
      <c r="P47" s="1">
        <f t="shared" si="3"/>
        <v>13.420599999999999</v>
      </c>
      <c r="Q47" s="5"/>
      <c r="R47" s="5"/>
      <c r="S47" s="1"/>
      <c r="T47" s="1">
        <f t="shared" si="4"/>
        <v>17.751657899050716</v>
      </c>
      <c r="U47" s="1">
        <f t="shared" si="5"/>
        <v>17.751657899050716</v>
      </c>
      <c r="V47" s="1">
        <v>17.793199999999999</v>
      </c>
      <c r="W47" s="1">
        <v>30.286000000000001</v>
      </c>
      <c r="X47" s="1">
        <v>24.693999999999999</v>
      </c>
      <c r="Y47" s="1">
        <v>11.278600000000001</v>
      </c>
      <c r="Z47" s="1">
        <v>14.7248</v>
      </c>
      <c r="AA47" s="1">
        <v>19.381799999999998</v>
      </c>
      <c r="AB47" s="1">
        <v>18.5442</v>
      </c>
      <c r="AC47" s="1">
        <v>7.9565999999999999</v>
      </c>
      <c r="AD47" s="1">
        <v>7.1926000000000014</v>
      </c>
      <c r="AE47" s="1">
        <v>13.5078</v>
      </c>
      <c r="AF47" s="1"/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42</v>
      </c>
      <c r="C48" s="1">
        <v>37</v>
      </c>
      <c r="D48" s="1">
        <v>131</v>
      </c>
      <c r="E48" s="1">
        <v>26</v>
      </c>
      <c r="F48" s="1">
        <v>130</v>
      </c>
      <c r="G48" s="7">
        <v>0.45</v>
      </c>
      <c r="H48" s="1">
        <v>50</v>
      </c>
      <c r="I48" s="1" t="s">
        <v>37</v>
      </c>
      <c r="J48" s="1">
        <v>40</v>
      </c>
      <c r="K48" s="1">
        <f t="shared" si="11"/>
        <v>-14</v>
      </c>
      <c r="L48" s="1"/>
      <c r="M48" s="1"/>
      <c r="N48" s="1">
        <v>31.199999999999989</v>
      </c>
      <c r="O48" s="1">
        <v>30</v>
      </c>
      <c r="P48" s="1">
        <f t="shared" si="3"/>
        <v>5.2</v>
      </c>
      <c r="Q48" s="5"/>
      <c r="R48" s="5"/>
      <c r="S48" s="1"/>
      <c r="T48" s="1">
        <f t="shared" si="4"/>
        <v>36.769230769230766</v>
      </c>
      <c r="U48" s="1">
        <f t="shared" si="5"/>
        <v>36.769230769230766</v>
      </c>
      <c r="V48" s="1">
        <v>6.6</v>
      </c>
      <c r="W48" s="1">
        <v>19</v>
      </c>
      <c r="X48" s="1">
        <v>20.6</v>
      </c>
      <c r="Y48" s="1">
        <v>11.2</v>
      </c>
      <c r="Z48" s="1">
        <v>10.4</v>
      </c>
      <c r="AA48" s="1">
        <v>16.399999999999999</v>
      </c>
      <c r="AB48" s="1">
        <v>13.6</v>
      </c>
      <c r="AC48" s="1">
        <v>4.8</v>
      </c>
      <c r="AD48" s="1">
        <v>6</v>
      </c>
      <c r="AE48" s="1">
        <v>13</v>
      </c>
      <c r="AF48" s="1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92</v>
      </c>
      <c r="B49" s="1" t="s">
        <v>36</v>
      </c>
      <c r="C49" s="1"/>
      <c r="D49" s="1"/>
      <c r="E49" s="1">
        <v>-1.3149999999999999</v>
      </c>
      <c r="F49" s="1"/>
      <c r="G49" s="7">
        <v>1</v>
      </c>
      <c r="H49" s="1">
        <v>40</v>
      </c>
      <c r="I49" s="1" t="s">
        <v>37</v>
      </c>
      <c r="J49" s="1">
        <v>7.5</v>
      </c>
      <c r="K49" s="1">
        <f t="shared" si="11"/>
        <v>-8.8149999999999995</v>
      </c>
      <c r="L49" s="1"/>
      <c r="M49" s="1"/>
      <c r="N49" s="1"/>
      <c r="O49" s="17"/>
      <c r="P49" s="1">
        <f t="shared" si="3"/>
        <v>-0.26300000000000001</v>
      </c>
      <c r="Q49" s="18">
        <v>5</v>
      </c>
      <c r="R49" s="5"/>
      <c r="S49" s="1"/>
      <c r="T49" s="1">
        <f t="shared" si="4"/>
        <v>-19.011406844106464</v>
      </c>
      <c r="U49" s="1">
        <f t="shared" si="5"/>
        <v>0</v>
      </c>
      <c r="V49" s="1">
        <v>-0.26300000000000001</v>
      </c>
      <c r="W49" s="1">
        <v>0</v>
      </c>
      <c r="X49" s="1">
        <v>0</v>
      </c>
      <c r="Y49" s="1">
        <v>1.8248</v>
      </c>
      <c r="Z49" s="1">
        <v>3.9188000000000001</v>
      </c>
      <c r="AA49" s="1">
        <v>6.5103999999999997</v>
      </c>
      <c r="AB49" s="1">
        <v>4.4164000000000003</v>
      </c>
      <c r="AC49" s="1">
        <v>1.5387999999999999</v>
      </c>
      <c r="AD49" s="1">
        <v>3.3576000000000001</v>
      </c>
      <c r="AE49" s="1">
        <v>4.1668000000000003</v>
      </c>
      <c r="AF49" s="17" t="s">
        <v>93</v>
      </c>
      <c r="AG49" s="1">
        <f t="shared" si="6"/>
        <v>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42</v>
      </c>
      <c r="C50" s="1">
        <v>16</v>
      </c>
      <c r="D50" s="1">
        <v>80</v>
      </c>
      <c r="E50" s="1">
        <v>4</v>
      </c>
      <c r="F50" s="1">
        <v>77</v>
      </c>
      <c r="G50" s="7">
        <v>0.4</v>
      </c>
      <c r="H50" s="1">
        <v>40</v>
      </c>
      <c r="I50" s="1" t="s">
        <v>37</v>
      </c>
      <c r="J50" s="1">
        <v>44</v>
      </c>
      <c r="K50" s="1">
        <f t="shared" si="11"/>
        <v>-40</v>
      </c>
      <c r="L50" s="1"/>
      <c r="M50" s="1"/>
      <c r="N50" s="1">
        <v>62.399999999999991</v>
      </c>
      <c r="O50" s="1">
        <v>0</v>
      </c>
      <c r="P50" s="1">
        <f t="shared" si="3"/>
        <v>0.8</v>
      </c>
      <c r="Q50" s="5"/>
      <c r="R50" s="5"/>
      <c r="S50" s="1"/>
      <c r="T50" s="1">
        <f t="shared" si="4"/>
        <v>174.24999999999997</v>
      </c>
      <c r="U50" s="1">
        <f t="shared" si="5"/>
        <v>174.24999999999997</v>
      </c>
      <c r="V50" s="1">
        <v>1.8</v>
      </c>
      <c r="W50" s="1">
        <v>14.4</v>
      </c>
      <c r="X50" s="1">
        <v>12.8</v>
      </c>
      <c r="Y50" s="1">
        <v>1.6</v>
      </c>
      <c r="Z50" s="1">
        <v>1.6</v>
      </c>
      <c r="AA50" s="1">
        <v>7.2</v>
      </c>
      <c r="AB50" s="1">
        <v>8</v>
      </c>
      <c r="AC50" s="1">
        <v>12.8</v>
      </c>
      <c r="AD50" s="1">
        <v>12</v>
      </c>
      <c r="AE50" s="1">
        <v>7.8</v>
      </c>
      <c r="AF50" s="1" t="s">
        <v>95</v>
      </c>
      <c r="AG50" s="1">
        <f t="shared" si="6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42</v>
      </c>
      <c r="C51" s="1">
        <v>-1</v>
      </c>
      <c r="D51" s="1">
        <v>146</v>
      </c>
      <c r="E51" s="1">
        <v>3</v>
      </c>
      <c r="F51" s="1">
        <v>93</v>
      </c>
      <c r="G51" s="7">
        <v>0.4</v>
      </c>
      <c r="H51" s="1">
        <v>40</v>
      </c>
      <c r="I51" s="1" t="s">
        <v>37</v>
      </c>
      <c r="J51" s="1">
        <v>78</v>
      </c>
      <c r="K51" s="1">
        <f t="shared" si="11"/>
        <v>-75</v>
      </c>
      <c r="L51" s="1"/>
      <c r="M51" s="1"/>
      <c r="N51" s="1">
        <v>27.599999999999991</v>
      </c>
      <c r="O51" s="1">
        <v>0</v>
      </c>
      <c r="P51" s="1">
        <f t="shared" si="3"/>
        <v>0.6</v>
      </c>
      <c r="Q51" s="5"/>
      <c r="R51" s="5"/>
      <c r="S51" s="1"/>
      <c r="T51" s="1">
        <f t="shared" si="4"/>
        <v>201</v>
      </c>
      <c r="U51" s="1">
        <f t="shared" si="5"/>
        <v>201</v>
      </c>
      <c r="V51" s="1">
        <v>-0.2</v>
      </c>
      <c r="W51" s="1">
        <v>7.2</v>
      </c>
      <c r="X51" s="1">
        <v>7.4</v>
      </c>
      <c r="Y51" s="1">
        <v>1.2</v>
      </c>
      <c r="Z51" s="1">
        <v>1</v>
      </c>
      <c r="AA51" s="1">
        <v>4.4000000000000004</v>
      </c>
      <c r="AB51" s="1">
        <v>4.4000000000000004</v>
      </c>
      <c r="AC51" s="1">
        <v>4.4000000000000004</v>
      </c>
      <c r="AD51" s="1">
        <v>4.4000000000000004</v>
      </c>
      <c r="AE51" s="1">
        <v>3.8</v>
      </c>
      <c r="AF51" s="1"/>
      <c r="AG51" s="1">
        <f t="shared" si="6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97</v>
      </c>
      <c r="B52" s="13" t="s">
        <v>36</v>
      </c>
      <c r="C52" s="13"/>
      <c r="D52" s="13">
        <v>43.587000000000003</v>
      </c>
      <c r="E52" s="13">
        <v>19.198</v>
      </c>
      <c r="F52" s="13">
        <v>24.388999999999999</v>
      </c>
      <c r="G52" s="14">
        <v>0</v>
      </c>
      <c r="H52" s="13">
        <v>50</v>
      </c>
      <c r="I52" s="13" t="s">
        <v>37</v>
      </c>
      <c r="J52" s="13">
        <v>18.3</v>
      </c>
      <c r="K52" s="13">
        <f t="shared" si="11"/>
        <v>0.89799999999999969</v>
      </c>
      <c r="L52" s="13"/>
      <c r="M52" s="13"/>
      <c r="N52" s="13"/>
      <c r="O52" s="13">
        <v>0</v>
      </c>
      <c r="P52" s="13">
        <f t="shared" si="3"/>
        <v>3.8395999999999999</v>
      </c>
      <c r="Q52" s="15"/>
      <c r="R52" s="15"/>
      <c r="S52" s="13"/>
      <c r="T52" s="13">
        <f t="shared" si="4"/>
        <v>6.3519637462235652</v>
      </c>
      <c r="U52" s="13">
        <f t="shared" si="5"/>
        <v>6.3519637462235652</v>
      </c>
      <c r="V52" s="13">
        <v>3.5672000000000001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 t="s">
        <v>68</v>
      </c>
      <c r="AG52" s="1">
        <f t="shared" si="6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36</v>
      </c>
      <c r="C53" s="1">
        <v>122.812</v>
      </c>
      <c r="D53" s="1">
        <v>66.400000000000006</v>
      </c>
      <c r="E53" s="1">
        <v>95.295000000000002</v>
      </c>
      <c r="F53" s="1">
        <v>82.697999999999993</v>
      </c>
      <c r="G53" s="7">
        <v>1</v>
      </c>
      <c r="H53" s="1">
        <v>50</v>
      </c>
      <c r="I53" s="1" t="s">
        <v>37</v>
      </c>
      <c r="J53" s="1">
        <v>92.5</v>
      </c>
      <c r="K53" s="1">
        <f t="shared" si="11"/>
        <v>2.7950000000000017</v>
      </c>
      <c r="L53" s="1"/>
      <c r="M53" s="1"/>
      <c r="N53" s="1">
        <v>18.724799999999998</v>
      </c>
      <c r="O53" s="1">
        <v>72.641599999999968</v>
      </c>
      <c r="P53" s="1">
        <f t="shared" si="3"/>
        <v>19.059000000000001</v>
      </c>
      <c r="Q53" s="5">
        <f t="shared" ref="Q53:Q54" si="12">11*P53-O53-N53-F53</f>
        <v>35.584600000000023</v>
      </c>
      <c r="R53" s="5"/>
      <c r="S53" s="1"/>
      <c r="T53" s="1">
        <f t="shared" si="4"/>
        <v>11</v>
      </c>
      <c r="U53" s="1">
        <f t="shared" si="5"/>
        <v>9.1329240778634748</v>
      </c>
      <c r="V53" s="1">
        <v>18.545999999999999</v>
      </c>
      <c r="W53" s="1">
        <v>17.23</v>
      </c>
      <c r="X53" s="1">
        <v>17.767399999999999</v>
      </c>
      <c r="Y53" s="1">
        <v>20.4986</v>
      </c>
      <c r="Z53" s="1">
        <v>19.977</v>
      </c>
      <c r="AA53" s="1">
        <v>22.230799999999999</v>
      </c>
      <c r="AB53" s="1">
        <v>24.320799999999998</v>
      </c>
      <c r="AC53" s="1">
        <v>21.285599999999999</v>
      </c>
      <c r="AD53" s="1">
        <v>19.8704</v>
      </c>
      <c r="AE53" s="1">
        <v>25.428000000000001</v>
      </c>
      <c r="AF53" s="1"/>
      <c r="AG53" s="1">
        <f t="shared" si="6"/>
        <v>36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36</v>
      </c>
      <c r="C54" s="1">
        <v>48.482999999999997</v>
      </c>
      <c r="D54" s="1">
        <v>53.999000000000002</v>
      </c>
      <c r="E54" s="1">
        <v>64.037999999999997</v>
      </c>
      <c r="F54" s="1">
        <v>31.030999999999999</v>
      </c>
      <c r="G54" s="7">
        <v>1</v>
      </c>
      <c r="H54" s="1">
        <v>50</v>
      </c>
      <c r="I54" s="1" t="s">
        <v>37</v>
      </c>
      <c r="J54" s="1">
        <v>65.7</v>
      </c>
      <c r="K54" s="1">
        <f t="shared" si="11"/>
        <v>-1.6620000000000061</v>
      </c>
      <c r="L54" s="1"/>
      <c r="M54" s="1"/>
      <c r="N54" s="1">
        <v>18.146999999999998</v>
      </c>
      <c r="O54" s="1">
        <v>82.670999999999992</v>
      </c>
      <c r="P54" s="1">
        <f t="shared" si="3"/>
        <v>12.807599999999999</v>
      </c>
      <c r="Q54" s="5">
        <f t="shared" si="12"/>
        <v>9.0346000000000117</v>
      </c>
      <c r="R54" s="5"/>
      <c r="S54" s="1"/>
      <c r="T54" s="1">
        <f t="shared" si="4"/>
        <v>11.000000000000002</v>
      </c>
      <c r="U54" s="1">
        <f t="shared" si="5"/>
        <v>10.29459071176489</v>
      </c>
      <c r="V54" s="1">
        <v>13.478999999999999</v>
      </c>
      <c r="W54" s="1">
        <v>8.6080000000000005</v>
      </c>
      <c r="X54" s="1">
        <v>8.3287999999999993</v>
      </c>
      <c r="Y54" s="1">
        <v>8.8146000000000004</v>
      </c>
      <c r="Z54" s="1">
        <v>8.8406000000000002</v>
      </c>
      <c r="AA54" s="1">
        <v>10.1098</v>
      </c>
      <c r="AB54" s="1">
        <v>10.1076</v>
      </c>
      <c r="AC54" s="1">
        <v>10.522399999999999</v>
      </c>
      <c r="AD54" s="1">
        <v>9.7013999999999996</v>
      </c>
      <c r="AE54" s="1">
        <v>7.9090000000000007</v>
      </c>
      <c r="AF54" s="1"/>
      <c r="AG54" s="1">
        <f t="shared" si="6"/>
        <v>9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0" t="s">
        <v>100</v>
      </c>
      <c r="B55" s="10" t="s">
        <v>42</v>
      </c>
      <c r="C55" s="10"/>
      <c r="D55" s="10">
        <v>30</v>
      </c>
      <c r="E55" s="10">
        <v>23</v>
      </c>
      <c r="F55" s="10">
        <v>7</v>
      </c>
      <c r="G55" s="11">
        <v>0</v>
      </c>
      <c r="H55" s="10" t="e">
        <v>#N/A</v>
      </c>
      <c r="I55" s="10" t="s">
        <v>101</v>
      </c>
      <c r="J55" s="10">
        <v>23</v>
      </c>
      <c r="K55" s="10">
        <f t="shared" si="11"/>
        <v>0</v>
      </c>
      <c r="L55" s="10"/>
      <c r="M55" s="10"/>
      <c r="N55" s="10"/>
      <c r="O55" s="10">
        <v>0</v>
      </c>
      <c r="P55" s="10">
        <f t="shared" si="3"/>
        <v>4.5999999999999996</v>
      </c>
      <c r="Q55" s="12"/>
      <c r="R55" s="12"/>
      <c r="S55" s="10"/>
      <c r="T55" s="10">
        <f t="shared" si="4"/>
        <v>1.5217391304347827</v>
      </c>
      <c r="U55" s="10">
        <f t="shared" si="5"/>
        <v>1.5217391304347827</v>
      </c>
      <c r="V55" s="10">
        <v>3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 t="s">
        <v>102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45</v>
      </c>
      <c r="D56" s="1">
        <v>101</v>
      </c>
      <c r="E56" s="1">
        <v>39</v>
      </c>
      <c r="F56" s="1">
        <v>101</v>
      </c>
      <c r="G56" s="7">
        <v>0.4</v>
      </c>
      <c r="H56" s="1">
        <v>50</v>
      </c>
      <c r="I56" s="1" t="s">
        <v>37</v>
      </c>
      <c r="J56" s="1">
        <v>35</v>
      </c>
      <c r="K56" s="1">
        <f t="shared" si="11"/>
        <v>4</v>
      </c>
      <c r="L56" s="1"/>
      <c r="M56" s="1"/>
      <c r="N56" s="1"/>
      <c r="O56" s="1">
        <v>0</v>
      </c>
      <c r="P56" s="1">
        <f t="shared" si="3"/>
        <v>7.8</v>
      </c>
      <c r="Q56" s="5"/>
      <c r="R56" s="5"/>
      <c r="S56" s="1"/>
      <c r="T56" s="1">
        <f t="shared" si="4"/>
        <v>12.948717948717949</v>
      </c>
      <c r="U56" s="1">
        <f t="shared" si="5"/>
        <v>12.948717948717949</v>
      </c>
      <c r="V56" s="1">
        <v>8.4</v>
      </c>
      <c r="W56" s="1">
        <v>8.8000000000000007</v>
      </c>
      <c r="X56" s="1">
        <v>13</v>
      </c>
      <c r="Y56" s="1">
        <v>13.6</v>
      </c>
      <c r="Z56" s="1">
        <v>9.8000000000000007</v>
      </c>
      <c r="AA56" s="1">
        <v>9.4</v>
      </c>
      <c r="AB56" s="1">
        <v>7.6</v>
      </c>
      <c r="AC56" s="1">
        <v>4.4000000000000004</v>
      </c>
      <c r="AD56" s="1">
        <v>5.6</v>
      </c>
      <c r="AE56" s="1">
        <v>10.8</v>
      </c>
      <c r="AF56" s="1"/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42</v>
      </c>
      <c r="C57" s="1">
        <v>299</v>
      </c>
      <c r="D57" s="1">
        <v>549</v>
      </c>
      <c r="E57" s="1">
        <v>366</v>
      </c>
      <c r="F57" s="1">
        <v>420</v>
      </c>
      <c r="G57" s="7">
        <v>0.4</v>
      </c>
      <c r="H57" s="1">
        <v>40</v>
      </c>
      <c r="I57" s="1" t="s">
        <v>37</v>
      </c>
      <c r="J57" s="1">
        <v>370</v>
      </c>
      <c r="K57" s="1">
        <f t="shared" si="11"/>
        <v>-4</v>
      </c>
      <c r="L57" s="1"/>
      <c r="M57" s="1"/>
      <c r="N57" s="1">
        <v>50</v>
      </c>
      <c r="O57" s="1">
        <v>278.40000000000009</v>
      </c>
      <c r="P57" s="1">
        <f t="shared" si="3"/>
        <v>73.2</v>
      </c>
      <c r="Q57" s="5">
        <f t="shared" ref="Q57:Q61" si="13">11*P57-O57-N57-F57</f>
        <v>56.799999999999955</v>
      </c>
      <c r="R57" s="5"/>
      <c r="S57" s="1"/>
      <c r="T57" s="1">
        <f t="shared" si="4"/>
        <v>11</v>
      </c>
      <c r="U57" s="1">
        <f t="shared" si="5"/>
        <v>10.224043715846996</v>
      </c>
      <c r="V57" s="1">
        <v>78</v>
      </c>
      <c r="W57" s="1">
        <v>82.6</v>
      </c>
      <c r="X57" s="1">
        <v>83.2</v>
      </c>
      <c r="Y57" s="1">
        <v>71.400000000000006</v>
      </c>
      <c r="Z57" s="1">
        <v>72.2</v>
      </c>
      <c r="AA57" s="1">
        <v>69</v>
      </c>
      <c r="AB57" s="1">
        <v>64</v>
      </c>
      <c r="AC57" s="1">
        <v>73.400000000000006</v>
      </c>
      <c r="AD57" s="1">
        <v>73.2</v>
      </c>
      <c r="AE57" s="1">
        <v>90.8</v>
      </c>
      <c r="AF57" s="1"/>
      <c r="AG57" s="1">
        <f t="shared" si="6"/>
        <v>23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42</v>
      </c>
      <c r="C58" s="1">
        <v>224</v>
      </c>
      <c r="D58" s="1">
        <v>325</v>
      </c>
      <c r="E58" s="1">
        <v>305</v>
      </c>
      <c r="F58" s="1">
        <v>191</v>
      </c>
      <c r="G58" s="7">
        <v>0.4</v>
      </c>
      <c r="H58" s="1">
        <v>40</v>
      </c>
      <c r="I58" s="1" t="s">
        <v>37</v>
      </c>
      <c r="J58" s="1">
        <v>314</v>
      </c>
      <c r="K58" s="1">
        <f t="shared" si="11"/>
        <v>-9</v>
      </c>
      <c r="L58" s="1"/>
      <c r="M58" s="1"/>
      <c r="N58" s="1"/>
      <c r="O58" s="1">
        <v>364.6</v>
      </c>
      <c r="P58" s="1">
        <f t="shared" si="3"/>
        <v>61</v>
      </c>
      <c r="Q58" s="5">
        <f t="shared" si="13"/>
        <v>115.39999999999998</v>
      </c>
      <c r="R58" s="5"/>
      <c r="S58" s="1"/>
      <c r="T58" s="1">
        <f t="shared" si="4"/>
        <v>11</v>
      </c>
      <c r="U58" s="1">
        <f t="shared" si="5"/>
        <v>9.1081967213114758</v>
      </c>
      <c r="V58" s="1">
        <v>59.6</v>
      </c>
      <c r="W58" s="1">
        <v>49.2</v>
      </c>
      <c r="X58" s="1">
        <v>54.2</v>
      </c>
      <c r="Y58" s="1">
        <v>53</v>
      </c>
      <c r="Z58" s="1">
        <v>48.8</v>
      </c>
      <c r="AA58" s="1">
        <v>50.4</v>
      </c>
      <c r="AB58" s="1">
        <v>48</v>
      </c>
      <c r="AC58" s="1">
        <v>47</v>
      </c>
      <c r="AD58" s="1">
        <v>47.8</v>
      </c>
      <c r="AE58" s="1">
        <v>62.8</v>
      </c>
      <c r="AF58" s="1"/>
      <c r="AG58" s="1">
        <f t="shared" si="6"/>
        <v>46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36</v>
      </c>
      <c r="C59" s="1">
        <v>181.60400000000001</v>
      </c>
      <c r="D59" s="1">
        <v>157.20099999999999</v>
      </c>
      <c r="E59" s="1">
        <v>111.55</v>
      </c>
      <c r="F59" s="1">
        <v>200.005</v>
      </c>
      <c r="G59" s="7">
        <v>1</v>
      </c>
      <c r="H59" s="1">
        <v>40</v>
      </c>
      <c r="I59" s="1" t="s">
        <v>37</v>
      </c>
      <c r="J59" s="1">
        <v>106.9</v>
      </c>
      <c r="K59" s="1">
        <f t="shared" si="11"/>
        <v>4.6499999999999915</v>
      </c>
      <c r="L59" s="1"/>
      <c r="M59" s="1"/>
      <c r="N59" s="1"/>
      <c r="O59" s="1">
        <v>0</v>
      </c>
      <c r="P59" s="1">
        <f t="shared" si="3"/>
        <v>22.31</v>
      </c>
      <c r="Q59" s="5">
        <f t="shared" si="13"/>
        <v>45.405000000000001</v>
      </c>
      <c r="R59" s="5"/>
      <c r="S59" s="1"/>
      <c r="T59" s="1">
        <f t="shared" si="4"/>
        <v>11</v>
      </c>
      <c r="U59" s="1">
        <f t="shared" si="5"/>
        <v>8.9648139847601982</v>
      </c>
      <c r="V59" s="1">
        <v>22.3218</v>
      </c>
      <c r="W59" s="1">
        <v>15.7796</v>
      </c>
      <c r="X59" s="1">
        <v>18.018599999999999</v>
      </c>
      <c r="Y59" s="1">
        <v>29.340800000000002</v>
      </c>
      <c r="Z59" s="1">
        <v>29.09</v>
      </c>
      <c r="AA59" s="1">
        <v>18.77</v>
      </c>
      <c r="AB59" s="1">
        <v>17.762799999999999</v>
      </c>
      <c r="AC59" s="1">
        <v>22.6342</v>
      </c>
      <c r="AD59" s="1">
        <v>19.869800000000001</v>
      </c>
      <c r="AE59" s="1">
        <v>16.3672</v>
      </c>
      <c r="AF59" s="1" t="s">
        <v>107</v>
      </c>
      <c r="AG59" s="1">
        <f t="shared" si="6"/>
        <v>45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36</v>
      </c>
      <c r="C60" s="1">
        <v>124.863</v>
      </c>
      <c r="D60" s="1">
        <v>161.18199999999999</v>
      </c>
      <c r="E60" s="1">
        <v>132.18100000000001</v>
      </c>
      <c r="F60" s="1">
        <v>119.59099999999999</v>
      </c>
      <c r="G60" s="7">
        <v>1</v>
      </c>
      <c r="H60" s="1">
        <v>40</v>
      </c>
      <c r="I60" s="1" t="s">
        <v>37</v>
      </c>
      <c r="J60" s="1">
        <v>127.98</v>
      </c>
      <c r="K60" s="1">
        <f t="shared" si="11"/>
        <v>4.2010000000000076</v>
      </c>
      <c r="L60" s="1"/>
      <c r="M60" s="1"/>
      <c r="N60" s="1">
        <v>18.473200000000059</v>
      </c>
      <c r="O60" s="1">
        <v>95.748800000000045</v>
      </c>
      <c r="P60" s="1">
        <f t="shared" si="3"/>
        <v>26.436200000000003</v>
      </c>
      <c r="Q60" s="5">
        <f t="shared" si="13"/>
        <v>56.985199999999921</v>
      </c>
      <c r="R60" s="5"/>
      <c r="S60" s="1"/>
      <c r="T60" s="1">
        <f t="shared" si="4"/>
        <v>10.999999999999998</v>
      </c>
      <c r="U60" s="1">
        <f t="shared" si="5"/>
        <v>8.8444254469250527</v>
      </c>
      <c r="V60" s="1">
        <v>25.998799999999999</v>
      </c>
      <c r="W60" s="1">
        <v>26.245200000000001</v>
      </c>
      <c r="X60" s="1">
        <v>26.8096</v>
      </c>
      <c r="Y60" s="1">
        <v>23.7818</v>
      </c>
      <c r="Z60" s="1">
        <v>24.1296</v>
      </c>
      <c r="AA60" s="1">
        <v>28.7286</v>
      </c>
      <c r="AB60" s="1">
        <v>27.3064</v>
      </c>
      <c r="AC60" s="1">
        <v>23.35</v>
      </c>
      <c r="AD60" s="1">
        <v>21.921600000000002</v>
      </c>
      <c r="AE60" s="1">
        <v>19.407599999999999</v>
      </c>
      <c r="AF60" s="1"/>
      <c r="AG60" s="1">
        <f t="shared" si="6"/>
        <v>57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36</v>
      </c>
      <c r="C61" s="1">
        <v>182.45699999999999</v>
      </c>
      <c r="D61" s="1">
        <v>99.745999999999995</v>
      </c>
      <c r="E61" s="1">
        <v>147.44300000000001</v>
      </c>
      <c r="F61" s="1">
        <v>110.258</v>
      </c>
      <c r="G61" s="7">
        <v>1</v>
      </c>
      <c r="H61" s="1">
        <v>40</v>
      </c>
      <c r="I61" s="1" t="s">
        <v>37</v>
      </c>
      <c r="J61" s="1">
        <v>138.6</v>
      </c>
      <c r="K61" s="1">
        <f t="shared" si="11"/>
        <v>8.8430000000000177</v>
      </c>
      <c r="L61" s="1"/>
      <c r="M61" s="1"/>
      <c r="N61" s="1"/>
      <c r="O61" s="1">
        <v>136.4819</v>
      </c>
      <c r="P61" s="1">
        <f t="shared" si="3"/>
        <v>29.488600000000002</v>
      </c>
      <c r="Q61" s="5">
        <f t="shared" si="13"/>
        <v>77.634700000000052</v>
      </c>
      <c r="R61" s="5"/>
      <c r="S61" s="1"/>
      <c r="T61" s="1">
        <f t="shared" si="4"/>
        <v>11</v>
      </c>
      <c r="U61" s="1">
        <f t="shared" si="5"/>
        <v>8.3672978710416892</v>
      </c>
      <c r="V61" s="1">
        <v>27.407800000000002</v>
      </c>
      <c r="W61" s="1">
        <v>25.2224</v>
      </c>
      <c r="X61" s="1">
        <v>26.7166</v>
      </c>
      <c r="Y61" s="1">
        <v>29.904</v>
      </c>
      <c r="Z61" s="1">
        <v>30.508800000000001</v>
      </c>
      <c r="AA61" s="1">
        <v>28.441600000000001</v>
      </c>
      <c r="AB61" s="1">
        <v>28.125</v>
      </c>
      <c r="AC61" s="1">
        <v>25.196999999999999</v>
      </c>
      <c r="AD61" s="1">
        <v>22.948399999999999</v>
      </c>
      <c r="AE61" s="1">
        <v>20.364000000000001</v>
      </c>
      <c r="AF61" s="1"/>
      <c r="AG61" s="1">
        <f t="shared" si="6"/>
        <v>78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110</v>
      </c>
      <c r="B62" s="13" t="s">
        <v>36</v>
      </c>
      <c r="C62" s="13"/>
      <c r="D62" s="13"/>
      <c r="E62" s="13"/>
      <c r="F62" s="13"/>
      <c r="G62" s="14">
        <v>0</v>
      </c>
      <c r="H62" s="13">
        <v>30</v>
      </c>
      <c r="I62" s="13" t="s">
        <v>37</v>
      </c>
      <c r="J62" s="13"/>
      <c r="K62" s="13">
        <f t="shared" si="11"/>
        <v>0</v>
      </c>
      <c r="L62" s="13"/>
      <c r="M62" s="13"/>
      <c r="N62" s="13"/>
      <c r="O62" s="13">
        <v>0</v>
      </c>
      <c r="P62" s="13">
        <f t="shared" si="3"/>
        <v>0</v>
      </c>
      <c r="Q62" s="15"/>
      <c r="R62" s="15"/>
      <c r="S62" s="13"/>
      <c r="T62" s="13" t="e">
        <f t="shared" si="4"/>
        <v>#DIV/0!</v>
      </c>
      <c r="U62" s="13" t="e">
        <f t="shared" si="5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 t="s">
        <v>111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112</v>
      </c>
      <c r="B63" s="13" t="s">
        <v>42</v>
      </c>
      <c r="C63" s="13">
        <v>61</v>
      </c>
      <c r="D63" s="13"/>
      <c r="E63" s="13">
        <v>16</v>
      </c>
      <c r="F63" s="13">
        <v>43</v>
      </c>
      <c r="G63" s="14">
        <v>0</v>
      </c>
      <c r="H63" s="13">
        <v>60</v>
      </c>
      <c r="I63" s="13" t="s">
        <v>37</v>
      </c>
      <c r="J63" s="13">
        <v>20</v>
      </c>
      <c r="K63" s="13">
        <f t="shared" si="11"/>
        <v>-4</v>
      </c>
      <c r="L63" s="13"/>
      <c r="M63" s="13"/>
      <c r="N63" s="13"/>
      <c r="O63" s="13">
        <v>0</v>
      </c>
      <c r="P63" s="13">
        <f t="shared" si="3"/>
        <v>3.2</v>
      </c>
      <c r="Q63" s="15"/>
      <c r="R63" s="15"/>
      <c r="S63" s="13"/>
      <c r="T63" s="13">
        <f t="shared" si="4"/>
        <v>13.4375</v>
      </c>
      <c r="U63" s="13">
        <f t="shared" si="5"/>
        <v>13.4375</v>
      </c>
      <c r="V63" s="13">
        <v>3.2</v>
      </c>
      <c r="W63" s="13">
        <v>0.2</v>
      </c>
      <c r="X63" s="13">
        <v>0.6</v>
      </c>
      <c r="Y63" s="13">
        <v>0.4</v>
      </c>
      <c r="Z63" s="13">
        <v>0.4</v>
      </c>
      <c r="AA63" s="13">
        <v>1.2</v>
      </c>
      <c r="AB63" s="13">
        <v>1.2</v>
      </c>
      <c r="AC63" s="13">
        <v>0</v>
      </c>
      <c r="AD63" s="13">
        <v>0</v>
      </c>
      <c r="AE63" s="13">
        <v>0</v>
      </c>
      <c r="AF63" s="16" t="s">
        <v>154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113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1"/>
        <v>0</v>
      </c>
      <c r="L64" s="13"/>
      <c r="M64" s="13"/>
      <c r="N64" s="13"/>
      <c r="O64" s="13">
        <v>0</v>
      </c>
      <c r="P64" s="13">
        <f t="shared" si="3"/>
        <v>0</v>
      </c>
      <c r="Q64" s="15"/>
      <c r="R64" s="15"/>
      <c r="S64" s="13"/>
      <c r="T64" s="13" t="e">
        <f t="shared" si="4"/>
        <v>#DIV/0!</v>
      </c>
      <c r="U64" s="13" t="e">
        <f t="shared" si="5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114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115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>
        <v>6</v>
      </c>
      <c r="K65" s="13">
        <f t="shared" si="11"/>
        <v>-6</v>
      </c>
      <c r="L65" s="13"/>
      <c r="M65" s="13"/>
      <c r="N65" s="13"/>
      <c r="O65" s="13">
        <v>0</v>
      </c>
      <c r="P65" s="13">
        <f t="shared" si="3"/>
        <v>0</v>
      </c>
      <c r="Q65" s="15"/>
      <c r="R65" s="15"/>
      <c r="S65" s="13"/>
      <c r="T65" s="13" t="e">
        <f t="shared" si="4"/>
        <v>#DIV/0!</v>
      </c>
      <c r="U65" s="13" t="e">
        <f t="shared" si="5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111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116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1"/>
        <v>0</v>
      </c>
      <c r="L66" s="13"/>
      <c r="M66" s="13"/>
      <c r="N66" s="13"/>
      <c r="O66" s="13">
        <v>0</v>
      </c>
      <c r="P66" s="13">
        <f t="shared" si="3"/>
        <v>0</v>
      </c>
      <c r="Q66" s="15"/>
      <c r="R66" s="15"/>
      <c r="S66" s="13"/>
      <c r="T66" s="13" t="e">
        <f t="shared" si="4"/>
        <v>#DIV/0!</v>
      </c>
      <c r="U66" s="13" t="e">
        <f t="shared" si="5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111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117</v>
      </c>
      <c r="B67" s="13" t="s">
        <v>42</v>
      </c>
      <c r="C67" s="13"/>
      <c r="D67" s="13"/>
      <c r="E67" s="13"/>
      <c r="F67" s="13"/>
      <c r="G67" s="14">
        <v>0</v>
      </c>
      <c r="H67" s="13">
        <v>55</v>
      </c>
      <c r="I67" s="13" t="s">
        <v>37</v>
      </c>
      <c r="J67" s="13"/>
      <c r="K67" s="13">
        <f t="shared" si="11"/>
        <v>0</v>
      </c>
      <c r="L67" s="13"/>
      <c r="M67" s="13"/>
      <c r="N67" s="13"/>
      <c r="O67" s="13">
        <v>0</v>
      </c>
      <c r="P67" s="13">
        <f t="shared" si="3"/>
        <v>0</v>
      </c>
      <c r="Q67" s="15"/>
      <c r="R67" s="15"/>
      <c r="S67" s="13"/>
      <c r="T67" s="13" t="e">
        <f t="shared" si="4"/>
        <v>#DIV/0!</v>
      </c>
      <c r="U67" s="13" t="e">
        <f t="shared" si="5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118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119</v>
      </c>
      <c r="B68" s="13" t="s">
        <v>42</v>
      </c>
      <c r="C68" s="13"/>
      <c r="D68" s="13">
        <v>36</v>
      </c>
      <c r="E68" s="13">
        <v>36</v>
      </c>
      <c r="F68" s="13"/>
      <c r="G68" s="14">
        <v>0</v>
      </c>
      <c r="H68" s="13">
        <v>40</v>
      </c>
      <c r="I68" s="13" t="s">
        <v>37</v>
      </c>
      <c r="J68" s="13">
        <v>45</v>
      </c>
      <c r="K68" s="13">
        <f t="shared" si="11"/>
        <v>-9</v>
      </c>
      <c r="L68" s="13"/>
      <c r="M68" s="13"/>
      <c r="N68" s="13"/>
      <c r="O68" s="13">
        <v>0</v>
      </c>
      <c r="P68" s="13">
        <f t="shared" si="3"/>
        <v>7.2</v>
      </c>
      <c r="Q68" s="15"/>
      <c r="R68" s="15"/>
      <c r="S68" s="13"/>
      <c r="T68" s="13">
        <f t="shared" si="4"/>
        <v>0</v>
      </c>
      <c r="U68" s="13">
        <f t="shared" si="5"/>
        <v>0</v>
      </c>
      <c r="V68" s="13">
        <v>7.2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68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42</v>
      </c>
      <c r="C69" s="1">
        <v>72</v>
      </c>
      <c r="D69" s="1">
        <v>6</v>
      </c>
      <c r="E69" s="1">
        <v>18</v>
      </c>
      <c r="F69" s="1">
        <v>56</v>
      </c>
      <c r="G69" s="7">
        <v>0.4</v>
      </c>
      <c r="H69" s="1">
        <v>50</v>
      </c>
      <c r="I69" s="1" t="s">
        <v>37</v>
      </c>
      <c r="J69" s="1">
        <v>18</v>
      </c>
      <c r="K69" s="1">
        <f t="shared" si="11"/>
        <v>0</v>
      </c>
      <c r="L69" s="1"/>
      <c r="M69" s="1"/>
      <c r="N69" s="1"/>
      <c r="O69" s="1">
        <v>0</v>
      </c>
      <c r="P69" s="1">
        <f t="shared" si="3"/>
        <v>3.6</v>
      </c>
      <c r="Q69" s="5"/>
      <c r="R69" s="5"/>
      <c r="S69" s="1"/>
      <c r="T69" s="1">
        <f t="shared" si="4"/>
        <v>15.555555555555555</v>
      </c>
      <c r="U69" s="1">
        <f t="shared" si="5"/>
        <v>15.555555555555555</v>
      </c>
      <c r="V69" s="1">
        <v>4.4000000000000004</v>
      </c>
      <c r="W69" s="1">
        <v>5.6</v>
      </c>
      <c r="X69" s="1">
        <v>7.4</v>
      </c>
      <c r="Y69" s="1">
        <v>3.6</v>
      </c>
      <c r="Z69" s="1">
        <v>2</v>
      </c>
      <c r="AA69" s="1">
        <v>10</v>
      </c>
      <c r="AB69" s="1">
        <v>9.4</v>
      </c>
      <c r="AC69" s="1">
        <v>0</v>
      </c>
      <c r="AD69" s="1">
        <v>0</v>
      </c>
      <c r="AE69" s="1">
        <v>7.2</v>
      </c>
      <c r="AF69" s="27" t="s">
        <v>46</v>
      </c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ref="K70:K95" si="14">E70-J70</f>
        <v>0</v>
      </c>
      <c r="L70" s="1"/>
      <c r="M70" s="1"/>
      <c r="N70" s="1"/>
      <c r="O70" s="17"/>
      <c r="P70" s="1">
        <f t="shared" si="3"/>
        <v>0</v>
      </c>
      <c r="Q70" s="18">
        <v>10</v>
      </c>
      <c r="R70" s="5"/>
      <c r="S70" s="1"/>
      <c r="T70" s="1" t="e">
        <f t="shared" si="4"/>
        <v>#DIV/0!</v>
      </c>
      <c r="U70" s="1" t="e">
        <f t="shared" si="5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7" t="s">
        <v>122</v>
      </c>
      <c r="AG70" s="1">
        <f t="shared" si="6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123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4"/>
        <v>0</v>
      </c>
      <c r="L71" s="1"/>
      <c r="M71" s="1"/>
      <c r="N71" s="1"/>
      <c r="O71" s="17"/>
      <c r="P71" s="1">
        <f t="shared" ref="P71:P95" si="15">E71/5</f>
        <v>0</v>
      </c>
      <c r="Q71" s="18">
        <v>10</v>
      </c>
      <c r="R71" s="5"/>
      <c r="S71" s="1"/>
      <c r="T71" s="1" t="e">
        <f t="shared" ref="T71:T95" si="16">(F71+N71+O71+Q71)/P71</f>
        <v>#DIV/0!</v>
      </c>
      <c r="U71" s="1" t="e">
        <f t="shared" ref="U71:U95" si="17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-0.4</v>
      </c>
      <c r="AD71" s="1">
        <v>-0.4</v>
      </c>
      <c r="AE71" s="1">
        <v>0</v>
      </c>
      <c r="AF71" s="17" t="s">
        <v>122</v>
      </c>
      <c r="AG71" s="1">
        <f t="shared" ref="AG71:AG95" si="18">ROUND(G71*Q71,0)</f>
        <v>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124</v>
      </c>
      <c r="B72" s="13" t="s">
        <v>42</v>
      </c>
      <c r="C72" s="13"/>
      <c r="D72" s="13"/>
      <c r="E72" s="13"/>
      <c r="F72" s="13"/>
      <c r="G72" s="14">
        <v>0</v>
      </c>
      <c r="H72" s="13">
        <v>55</v>
      </c>
      <c r="I72" s="13" t="s">
        <v>37</v>
      </c>
      <c r="J72" s="13">
        <v>15</v>
      </c>
      <c r="K72" s="13">
        <f t="shared" si="14"/>
        <v>-15</v>
      </c>
      <c r="L72" s="13"/>
      <c r="M72" s="13"/>
      <c r="N72" s="13"/>
      <c r="O72" s="13">
        <v>0</v>
      </c>
      <c r="P72" s="13">
        <f t="shared" si="15"/>
        <v>0</v>
      </c>
      <c r="Q72" s="15"/>
      <c r="R72" s="15"/>
      <c r="S72" s="13"/>
      <c r="T72" s="13" t="e">
        <f t="shared" si="16"/>
        <v>#DIV/0!</v>
      </c>
      <c r="U72" s="13" t="e">
        <f t="shared" si="17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 t="s">
        <v>111</v>
      </c>
      <c r="AG72" s="1">
        <f t="shared" si="1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36</v>
      </c>
      <c r="C73" s="1">
        <v>50.588999999999999</v>
      </c>
      <c r="D73" s="1"/>
      <c r="E73" s="1">
        <v>-1.4510000000000001</v>
      </c>
      <c r="F73" s="1">
        <v>0.33800000000000002</v>
      </c>
      <c r="G73" s="7">
        <v>1</v>
      </c>
      <c r="H73" s="1">
        <v>55</v>
      </c>
      <c r="I73" s="1" t="s">
        <v>37</v>
      </c>
      <c r="J73" s="1">
        <v>13.8</v>
      </c>
      <c r="K73" s="1">
        <f t="shared" si="14"/>
        <v>-15.251000000000001</v>
      </c>
      <c r="L73" s="1"/>
      <c r="M73" s="1"/>
      <c r="N73" s="1"/>
      <c r="O73" s="1">
        <v>0</v>
      </c>
      <c r="P73" s="1">
        <f t="shared" si="15"/>
        <v>-0.29020000000000001</v>
      </c>
      <c r="Q73" s="29">
        <v>0</v>
      </c>
      <c r="R73" s="5"/>
      <c r="S73" s="1"/>
      <c r="T73" s="1">
        <f t="shared" si="16"/>
        <v>-1.1647139903514818</v>
      </c>
      <c r="U73" s="1">
        <f t="shared" si="17"/>
        <v>-1.1647139903514818</v>
      </c>
      <c r="V73" s="1">
        <v>-0.29020000000000001</v>
      </c>
      <c r="W73" s="1">
        <v>0.28220000000000001</v>
      </c>
      <c r="X73" s="1">
        <v>0.28220000000000001</v>
      </c>
      <c r="Y73" s="1">
        <v>0.2838</v>
      </c>
      <c r="Z73" s="1">
        <v>2.5790000000000002</v>
      </c>
      <c r="AA73" s="1">
        <v>2.3086000000000002</v>
      </c>
      <c r="AB73" s="1">
        <v>2.3086000000000002</v>
      </c>
      <c r="AC73" s="1">
        <v>0.28539999999999999</v>
      </c>
      <c r="AD73" s="1">
        <v>0.28539999999999999</v>
      </c>
      <c r="AE73" s="1">
        <v>0.28599999999999998</v>
      </c>
      <c r="AF73" s="28" t="s">
        <v>156</v>
      </c>
      <c r="AG73" s="1">
        <f t="shared" si="1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126</v>
      </c>
      <c r="B74" s="10" t="s">
        <v>36</v>
      </c>
      <c r="C74" s="10"/>
      <c r="D74" s="10">
        <v>167.06399999999999</v>
      </c>
      <c r="E74" s="10">
        <v>23.638999999999999</v>
      </c>
      <c r="F74" s="10">
        <v>143.42500000000001</v>
      </c>
      <c r="G74" s="11">
        <v>0</v>
      </c>
      <c r="H74" s="10">
        <v>50</v>
      </c>
      <c r="I74" s="10" t="s">
        <v>101</v>
      </c>
      <c r="J74" s="10">
        <v>22.4</v>
      </c>
      <c r="K74" s="10">
        <f t="shared" si="14"/>
        <v>1.2390000000000008</v>
      </c>
      <c r="L74" s="10"/>
      <c r="M74" s="10"/>
      <c r="N74" s="10"/>
      <c r="O74" s="10">
        <v>0</v>
      </c>
      <c r="P74" s="10">
        <f t="shared" si="15"/>
        <v>4.7278000000000002</v>
      </c>
      <c r="Q74" s="12"/>
      <c r="R74" s="12"/>
      <c r="S74" s="10"/>
      <c r="T74" s="10">
        <f t="shared" si="16"/>
        <v>30.336520157367065</v>
      </c>
      <c r="U74" s="10">
        <f t="shared" si="17"/>
        <v>30.336520157367065</v>
      </c>
      <c r="V74" s="10">
        <v>3.3361999999999998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127</v>
      </c>
      <c r="AG74" s="1">
        <f t="shared" si="1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128</v>
      </c>
      <c r="B75" s="13" t="s">
        <v>42</v>
      </c>
      <c r="C75" s="13"/>
      <c r="D75" s="13"/>
      <c r="E75" s="13">
        <v>-1</v>
      </c>
      <c r="F75" s="13"/>
      <c r="G75" s="14">
        <v>0</v>
      </c>
      <c r="H75" s="13">
        <v>40</v>
      </c>
      <c r="I75" s="13" t="s">
        <v>37</v>
      </c>
      <c r="J75" s="13"/>
      <c r="K75" s="13">
        <f t="shared" si="14"/>
        <v>-1</v>
      </c>
      <c r="L75" s="13"/>
      <c r="M75" s="13"/>
      <c r="N75" s="13"/>
      <c r="O75" s="13">
        <v>0</v>
      </c>
      <c r="P75" s="13">
        <f t="shared" si="15"/>
        <v>-0.2</v>
      </c>
      <c r="Q75" s="15"/>
      <c r="R75" s="15"/>
      <c r="S75" s="13"/>
      <c r="T75" s="13">
        <f t="shared" si="16"/>
        <v>0</v>
      </c>
      <c r="U75" s="13">
        <f t="shared" si="17"/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-0.2</v>
      </c>
      <c r="AB75" s="13">
        <v>-0.4</v>
      </c>
      <c r="AC75" s="13">
        <v>-0.4</v>
      </c>
      <c r="AD75" s="13">
        <v>-0.2</v>
      </c>
      <c r="AE75" s="13">
        <v>0.6</v>
      </c>
      <c r="AF75" s="13" t="s">
        <v>129</v>
      </c>
      <c r="AG75" s="1">
        <f t="shared" si="1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130</v>
      </c>
      <c r="B76" s="1" t="s">
        <v>42</v>
      </c>
      <c r="C76" s="1"/>
      <c r="D76" s="1">
        <v>6</v>
      </c>
      <c r="E76" s="1">
        <v>-1</v>
      </c>
      <c r="F76" s="1">
        <v>6</v>
      </c>
      <c r="G76" s="7">
        <v>0.2</v>
      </c>
      <c r="H76" s="1">
        <v>35</v>
      </c>
      <c r="I76" s="1" t="s">
        <v>37</v>
      </c>
      <c r="J76" s="1">
        <v>6</v>
      </c>
      <c r="K76" s="1">
        <f t="shared" si="14"/>
        <v>-7</v>
      </c>
      <c r="L76" s="1"/>
      <c r="M76" s="1"/>
      <c r="N76" s="1"/>
      <c r="O76" s="1">
        <v>6</v>
      </c>
      <c r="P76" s="1">
        <f t="shared" si="15"/>
        <v>-0.2</v>
      </c>
      <c r="Q76" s="5"/>
      <c r="R76" s="5"/>
      <c r="S76" s="1"/>
      <c r="T76" s="1">
        <f t="shared" si="16"/>
        <v>-60</v>
      </c>
      <c r="U76" s="1">
        <f t="shared" si="17"/>
        <v>-60</v>
      </c>
      <c r="V76" s="1">
        <v>-0.2</v>
      </c>
      <c r="W76" s="1">
        <v>-0.2</v>
      </c>
      <c r="X76" s="1">
        <v>0</v>
      </c>
      <c r="Y76" s="1">
        <v>-0.8</v>
      </c>
      <c r="Z76" s="1">
        <v>-0.8</v>
      </c>
      <c r="AA76" s="1">
        <v>0</v>
      </c>
      <c r="AB76" s="1">
        <v>-0.2</v>
      </c>
      <c r="AC76" s="1">
        <v>-0.8</v>
      </c>
      <c r="AD76" s="1">
        <v>-0.8</v>
      </c>
      <c r="AE76" s="1">
        <v>-0.2</v>
      </c>
      <c r="AF76" s="1" t="s">
        <v>131</v>
      </c>
      <c r="AG76" s="1">
        <f t="shared" si="1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132</v>
      </c>
      <c r="B77" s="19" t="s">
        <v>36</v>
      </c>
      <c r="C77" s="19">
        <v>135.83199999999999</v>
      </c>
      <c r="D77" s="19">
        <v>116.83</v>
      </c>
      <c r="E77" s="19">
        <v>63.46</v>
      </c>
      <c r="F77" s="19">
        <v>173.75</v>
      </c>
      <c r="G77" s="20">
        <v>1</v>
      </c>
      <c r="H77" s="19">
        <v>60</v>
      </c>
      <c r="I77" s="19" t="s">
        <v>37</v>
      </c>
      <c r="J77" s="19">
        <v>64.498000000000005</v>
      </c>
      <c r="K77" s="19">
        <f t="shared" si="14"/>
        <v>-1.0380000000000038</v>
      </c>
      <c r="L77" s="19"/>
      <c r="M77" s="19"/>
      <c r="N77" s="19"/>
      <c r="O77" s="19">
        <v>0</v>
      </c>
      <c r="P77" s="19">
        <f t="shared" si="15"/>
        <v>12.692</v>
      </c>
      <c r="Q77" s="21"/>
      <c r="R77" s="21"/>
      <c r="S77" s="19"/>
      <c r="T77" s="19">
        <f t="shared" si="16"/>
        <v>13.689725811534824</v>
      </c>
      <c r="U77" s="19">
        <f t="shared" si="17"/>
        <v>13.689725811534824</v>
      </c>
      <c r="V77" s="19">
        <v>13.7348</v>
      </c>
      <c r="W77" s="19">
        <v>17.5732</v>
      </c>
      <c r="X77" s="19">
        <v>17.683399999999999</v>
      </c>
      <c r="Y77" s="19">
        <v>20.470199999999998</v>
      </c>
      <c r="Z77" s="19">
        <v>21.198399999999999</v>
      </c>
      <c r="AA77" s="19">
        <v>16.9664</v>
      </c>
      <c r="AB77" s="19">
        <v>16.479199999999999</v>
      </c>
      <c r="AC77" s="19">
        <v>15.379200000000001</v>
      </c>
      <c r="AD77" s="19">
        <v>16.2072</v>
      </c>
      <c r="AE77" s="19">
        <v>19.535599999999999</v>
      </c>
      <c r="AF77" s="19" t="s">
        <v>58</v>
      </c>
      <c r="AG77" s="1">
        <f t="shared" si="1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133</v>
      </c>
      <c r="B78" s="19" t="s">
        <v>36</v>
      </c>
      <c r="C78" s="19">
        <v>496.39</v>
      </c>
      <c r="D78" s="19">
        <v>727.90800000000002</v>
      </c>
      <c r="E78" s="19">
        <v>692.34500000000003</v>
      </c>
      <c r="F78" s="19">
        <v>448.68799999999999</v>
      </c>
      <c r="G78" s="20">
        <v>1</v>
      </c>
      <c r="H78" s="19">
        <v>60</v>
      </c>
      <c r="I78" s="19" t="s">
        <v>37</v>
      </c>
      <c r="J78" s="19">
        <v>694.98</v>
      </c>
      <c r="K78" s="19">
        <f t="shared" si="14"/>
        <v>-2.6349999999999909</v>
      </c>
      <c r="L78" s="19"/>
      <c r="M78" s="19"/>
      <c r="N78" s="19">
        <v>108.68559999999989</v>
      </c>
      <c r="O78" s="19">
        <v>792.22140000000013</v>
      </c>
      <c r="P78" s="19">
        <f t="shared" si="15"/>
        <v>138.46899999999999</v>
      </c>
      <c r="Q78" s="21">
        <f t="shared" ref="Q78:Q79" si="19">12*P78-O78-N78-F78</f>
        <v>312.0329999999999</v>
      </c>
      <c r="R78" s="21"/>
      <c r="S78" s="19"/>
      <c r="T78" s="19">
        <f t="shared" si="16"/>
        <v>12</v>
      </c>
      <c r="U78" s="19">
        <f t="shared" si="17"/>
        <v>9.746549769262435</v>
      </c>
      <c r="V78" s="19">
        <v>131.834</v>
      </c>
      <c r="W78" s="19">
        <v>94.513800000000003</v>
      </c>
      <c r="X78" s="19">
        <v>99.917400000000001</v>
      </c>
      <c r="Y78" s="19">
        <v>94.762</v>
      </c>
      <c r="Z78" s="19">
        <v>88.28</v>
      </c>
      <c r="AA78" s="19">
        <v>104.4498</v>
      </c>
      <c r="AB78" s="19">
        <v>100.03360000000001</v>
      </c>
      <c r="AC78" s="19">
        <v>92.5488</v>
      </c>
      <c r="AD78" s="19">
        <v>103.0472</v>
      </c>
      <c r="AE78" s="19">
        <v>150.39699999999999</v>
      </c>
      <c r="AF78" s="19" t="s">
        <v>60</v>
      </c>
      <c r="AG78" s="1">
        <f t="shared" si="18"/>
        <v>312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134</v>
      </c>
      <c r="B79" s="19" t="s">
        <v>36</v>
      </c>
      <c r="C79" s="19">
        <v>539.42899999999997</v>
      </c>
      <c r="D79" s="19">
        <v>518.63699999999994</v>
      </c>
      <c r="E79" s="19">
        <v>555.23500000000001</v>
      </c>
      <c r="F79" s="19">
        <v>419.11399999999998</v>
      </c>
      <c r="G79" s="20">
        <v>1</v>
      </c>
      <c r="H79" s="19">
        <v>60</v>
      </c>
      <c r="I79" s="19" t="s">
        <v>37</v>
      </c>
      <c r="J79" s="19">
        <v>575</v>
      </c>
      <c r="K79" s="19">
        <f t="shared" si="14"/>
        <v>-19.764999999999986</v>
      </c>
      <c r="L79" s="19"/>
      <c r="M79" s="19"/>
      <c r="N79" s="19"/>
      <c r="O79" s="19">
        <v>704.47360000000003</v>
      </c>
      <c r="P79" s="19">
        <f t="shared" si="15"/>
        <v>111.047</v>
      </c>
      <c r="Q79" s="21">
        <f t="shared" si="19"/>
        <v>208.97639999999984</v>
      </c>
      <c r="R79" s="21"/>
      <c r="S79" s="19"/>
      <c r="T79" s="19">
        <f t="shared" si="16"/>
        <v>11.999999999999998</v>
      </c>
      <c r="U79" s="19">
        <f t="shared" si="17"/>
        <v>10.118126559024558</v>
      </c>
      <c r="V79" s="19">
        <v>109.56059999999999</v>
      </c>
      <c r="W79" s="19">
        <v>77.376400000000004</v>
      </c>
      <c r="X79" s="19">
        <v>73.351399999999998</v>
      </c>
      <c r="Y79" s="19">
        <v>73.628599999999992</v>
      </c>
      <c r="Z79" s="19">
        <v>82.586600000000004</v>
      </c>
      <c r="AA79" s="19">
        <v>85.712999999999994</v>
      </c>
      <c r="AB79" s="19">
        <v>75.755399999999995</v>
      </c>
      <c r="AC79" s="19">
        <v>74.537599999999998</v>
      </c>
      <c r="AD79" s="19">
        <v>84.558000000000007</v>
      </c>
      <c r="AE79" s="19">
        <v>144.4494</v>
      </c>
      <c r="AF79" s="19" t="s">
        <v>60</v>
      </c>
      <c r="AG79" s="1">
        <f t="shared" si="18"/>
        <v>209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2" t="s">
        <v>135</v>
      </c>
      <c r="B80" s="22" t="s">
        <v>36</v>
      </c>
      <c r="C80" s="22">
        <v>1585.723</v>
      </c>
      <c r="D80" s="22">
        <v>74.951999999999998</v>
      </c>
      <c r="E80" s="22">
        <v>690.697</v>
      </c>
      <c r="F80" s="22">
        <v>745.83399999999995</v>
      </c>
      <c r="G80" s="23">
        <v>1</v>
      </c>
      <c r="H80" s="22">
        <v>60</v>
      </c>
      <c r="I80" s="22" t="s">
        <v>37</v>
      </c>
      <c r="J80" s="22">
        <v>697.5</v>
      </c>
      <c r="K80" s="22">
        <f t="shared" si="14"/>
        <v>-6.8029999999999973</v>
      </c>
      <c r="L80" s="22"/>
      <c r="M80" s="22"/>
      <c r="N80" s="22"/>
      <c r="O80" s="22">
        <v>520.28319999999997</v>
      </c>
      <c r="P80" s="22">
        <f t="shared" si="15"/>
        <v>138.13939999999999</v>
      </c>
      <c r="Q80" s="24"/>
      <c r="R80" s="24"/>
      <c r="S80" s="22"/>
      <c r="T80" s="22">
        <f t="shared" si="16"/>
        <v>9.1655038316367374</v>
      </c>
      <c r="U80" s="22">
        <f t="shared" si="17"/>
        <v>9.1655038316367374</v>
      </c>
      <c r="V80" s="22">
        <v>167.5504</v>
      </c>
      <c r="W80" s="22">
        <v>171.14580000000001</v>
      </c>
      <c r="X80" s="22">
        <v>166.64920000000001</v>
      </c>
      <c r="Y80" s="22">
        <v>213.7526</v>
      </c>
      <c r="Z80" s="22">
        <v>215.4034</v>
      </c>
      <c r="AA80" s="22">
        <v>219.905</v>
      </c>
      <c r="AB80" s="22">
        <v>205.07599999999999</v>
      </c>
      <c r="AC80" s="22">
        <v>164.2604</v>
      </c>
      <c r="AD80" s="22">
        <v>151.7236</v>
      </c>
      <c r="AE80" s="22">
        <v>142.59540000000001</v>
      </c>
      <c r="AF80" s="22" t="s">
        <v>53</v>
      </c>
      <c r="AG80" s="1">
        <f t="shared" si="1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136</v>
      </c>
      <c r="B81" s="1" t="s">
        <v>36</v>
      </c>
      <c r="C81" s="1"/>
      <c r="D81" s="1">
        <v>10.994</v>
      </c>
      <c r="E81" s="1">
        <v>4.12</v>
      </c>
      <c r="F81" s="1">
        <v>6.8739999999999997</v>
      </c>
      <c r="G81" s="7">
        <v>1</v>
      </c>
      <c r="H81" s="1">
        <v>55</v>
      </c>
      <c r="I81" s="1" t="s">
        <v>37</v>
      </c>
      <c r="J81" s="1">
        <v>4</v>
      </c>
      <c r="K81" s="1">
        <f t="shared" si="14"/>
        <v>0.12000000000000011</v>
      </c>
      <c r="L81" s="1"/>
      <c r="M81" s="1"/>
      <c r="N81" s="1"/>
      <c r="O81" s="1">
        <v>0</v>
      </c>
      <c r="P81" s="1">
        <f t="shared" si="15"/>
        <v>0.82400000000000007</v>
      </c>
      <c r="Q81" s="5">
        <v>4</v>
      </c>
      <c r="R81" s="5"/>
      <c r="S81" s="1"/>
      <c r="T81" s="1">
        <f t="shared" si="16"/>
        <v>13.19660194174757</v>
      </c>
      <c r="U81" s="1">
        <f t="shared" si="17"/>
        <v>8.3422330097087372</v>
      </c>
      <c r="V81" s="1">
        <v>0.55079999999999996</v>
      </c>
      <c r="W81" s="1">
        <v>0</v>
      </c>
      <c r="X81" s="1">
        <v>0</v>
      </c>
      <c r="Y81" s="1">
        <v>0.80199999999999994</v>
      </c>
      <c r="Z81" s="1">
        <v>1.0693999999999999</v>
      </c>
      <c r="AA81" s="1">
        <v>0.53859999999999997</v>
      </c>
      <c r="AB81" s="1">
        <v>0.2712</v>
      </c>
      <c r="AC81" s="1">
        <v>0</v>
      </c>
      <c r="AD81" s="1">
        <v>0</v>
      </c>
      <c r="AE81" s="1">
        <v>0.53959999999999997</v>
      </c>
      <c r="AF81" s="1" t="s">
        <v>137</v>
      </c>
      <c r="AG81" s="1">
        <f t="shared" si="18"/>
        <v>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138</v>
      </c>
      <c r="B82" s="1" t="s">
        <v>36</v>
      </c>
      <c r="C82" s="1"/>
      <c r="D82" s="1">
        <v>10.691000000000001</v>
      </c>
      <c r="E82" s="1">
        <v>2.6760000000000002</v>
      </c>
      <c r="F82" s="1">
        <v>8.0150000000000006</v>
      </c>
      <c r="G82" s="7">
        <v>1</v>
      </c>
      <c r="H82" s="1">
        <v>55</v>
      </c>
      <c r="I82" s="1" t="s">
        <v>37</v>
      </c>
      <c r="J82" s="1">
        <v>2.7</v>
      </c>
      <c r="K82" s="1">
        <f t="shared" si="14"/>
        <v>-2.4000000000000021E-2</v>
      </c>
      <c r="L82" s="1"/>
      <c r="M82" s="1"/>
      <c r="N82" s="1"/>
      <c r="O82" s="1">
        <v>0</v>
      </c>
      <c r="P82" s="1">
        <f t="shared" si="15"/>
        <v>0.53520000000000001</v>
      </c>
      <c r="Q82" s="5"/>
      <c r="R82" s="5"/>
      <c r="S82" s="1"/>
      <c r="T82" s="1">
        <f t="shared" si="16"/>
        <v>14.975710014947683</v>
      </c>
      <c r="U82" s="1">
        <f t="shared" si="17"/>
        <v>14.975710014947683</v>
      </c>
      <c r="V82" s="1">
        <v>0.26719999999999999</v>
      </c>
      <c r="W82" s="1">
        <v>0</v>
      </c>
      <c r="X82" s="1">
        <v>-0.14000000000000001</v>
      </c>
      <c r="Y82" s="1">
        <v>-0.40639999999999998</v>
      </c>
      <c r="Z82" s="1">
        <v>-0.26640000000000003</v>
      </c>
      <c r="AA82" s="1">
        <v>0.26679999999999998</v>
      </c>
      <c r="AB82" s="1">
        <v>0.53620000000000001</v>
      </c>
      <c r="AC82" s="1">
        <v>0.80840000000000001</v>
      </c>
      <c r="AD82" s="1">
        <v>0.53899999999999992</v>
      </c>
      <c r="AE82" s="1">
        <v>0.53459999999999996</v>
      </c>
      <c r="AF82" s="1" t="s">
        <v>139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140</v>
      </c>
      <c r="B83" s="1" t="s">
        <v>36</v>
      </c>
      <c r="C83" s="1">
        <v>9.3699999999999992</v>
      </c>
      <c r="D83" s="1"/>
      <c r="E83" s="1">
        <v>6.702</v>
      </c>
      <c r="F83" s="1">
        <v>2.6680000000000001</v>
      </c>
      <c r="G83" s="7">
        <v>1</v>
      </c>
      <c r="H83" s="1">
        <v>55</v>
      </c>
      <c r="I83" s="1" t="s">
        <v>37</v>
      </c>
      <c r="J83" s="1">
        <v>6.6</v>
      </c>
      <c r="K83" s="1">
        <f t="shared" si="14"/>
        <v>0.10200000000000031</v>
      </c>
      <c r="L83" s="1"/>
      <c r="M83" s="1"/>
      <c r="N83" s="1"/>
      <c r="O83" s="1">
        <v>6.7640000000000002</v>
      </c>
      <c r="P83" s="1">
        <f t="shared" si="15"/>
        <v>1.3404</v>
      </c>
      <c r="Q83" s="5">
        <f t="shared" ref="Q83" si="20">11*P83-O83-N83-F83</f>
        <v>5.3124000000000002</v>
      </c>
      <c r="R83" s="5"/>
      <c r="S83" s="1"/>
      <c r="T83" s="1">
        <f t="shared" si="16"/>
        <v>11</v>
      </c>
      <c r="U83" s="1">
        <f t="shared" si="17"/>
        <v>7.0367054610564015</v>
      </c>
      <c r="V83" s="1">
        <v>1.0755999999999999</v>
      </c>
      <c r="W83" s="1">
        <v>0</v>
      </c>
      <c r="X83" s="1">
        <v>0.26879999999999998</v>
      </c>
      <c r="Y83" s="1">
        <v>0.81400000000000006</v>
      </c>
      <c r="Z83" s="1">
        <v>0.54520000000000002</v>
      </c>
      <c r="AA83" s="1">
        <v>0.2712</v>
      </c>
      <c r="AB83" s="1">
        <v>0.54200000000000004</v>
      </c>
      <c r="AC83" s="1">
        <v>0.27079999999999999</v>
      </c>
      <c r="AD83" s="1">
        <v>0</v>
      </c>
      <c r="AE83" s="1">
        <v>0.27200000000000002</v>
      </c>
      <c r="AF83" s="1"/>
      <c r="AG83" s="1">
        <f t="shared" si="18"/>
        <v>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141</v>
      </c>
      <c r="B84" s="13" t="s">
        <v>36</v>
      </c>
      <c r="C84" s="13"/>
      <c r="D84" s="13"/>
      <c r="E84" s="13"/>
      <c r="F84" s="13"/>
      <c r="G84" s="14">
        <v>0</v>
      </c>
      <c r="H84" s="13">
        <v>60</v>
      </c>
      <c r="I84" s="13" t="s">
        <v>37</v>
      </c>
      <c r="J84" s="13"/>
      <c r="K84" s="13">
        <f t="shared" si="14"/>
        <v>0</v>
      </c>
      <c r="L84" s="13"/>
      <c r="M84" s="13"/>
      <c r="N84" s="13"/>
      <c r="O84" s="13">
        <v>0</v>
      </c>
      <c r="P84" s="13">
        <f t="shared" si="15"/>
        <v>0</v>
      </c>
      <c r="Q84" s="15"/>
      <c r="R84" s="15"/>
      <c r="S84" s="13"/>
      <c r="T84" s="13" t="e">
        <f t="shared" si="16"/>
        <v>#DIV/0!</v>
      </c>
      <c r="U84" s="13" t="e">
        <f t="shared" si="17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 t="s">
        <v>111</v>
      </c>
      <c r="AG84" s="1">
        <f t="shared" si="1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142</v>
      </c>
      <c r="B85" s="1" t="s">
        <v>42</v>
      </c>
      <c r="C85" s="1">
        <v>17</v>
      </c>
      <c r="D85" s="1">
        <v>18</v>
      </c>
      <c r="E85" s="1">
        <v>6</v>
      </c>
      <c r="F85" s="1">
        <v>19</v>
      </c>
      <c r="G85" s="7">
        <v>0.3</v>
      </c>
      <c r="H85" s="1">
        <v>40</v>
      </c>
      <c r="I85" s="1" t="s">
        <v>37</v>
      </c>
      <c r="J85" s="1">
        <v>13</v>
      </c>
      <c r="K85" s="1">
        <f t="shared" si="14"/>
        <v>-7</v>
      </c>
      <c r="L85" s="1"/>
      <c r="M85" s="1"/>
      <c r="N85" s="1"/>
      <c r="O85" s="1">
        <v>6</v>
      </c>
      <c r="P85" s="1">
        <f t="shared" si="15"/>
        <v>1.2</v>
      </c>
      <c r="Q85" s="5"/>
      <c r="R85" s="5"/>
      <c r="S85" s="1"/>
      <c r="T85" s="1">
        <f t="shared" si="16"/>
        <v>20.833333333333336</v>
      </c>
      <c r="U85" s="1">
        <f t="shared" si="17"/>
        <v>20.833333333333336</v>
      </c>
      <c r="V85" s="1">
        <v>0.4</v>
      </c>
      <c r="W85" s="1">
        <v>2</v>
      </c>
      <c r="X85" s="1">
        <v>3.4</v>
      </c>
      <c r="Y85" s="1">
        <v>1</v>
      </c>
      <c r="Z85" s="1">
        <v>0.8</v>
      </c>
      <c r="AA85" s="1">
        <v>0.8</v>
      </c>
      <c r="AB85" s="1">
        <v>1.4</v>
      </c>
      <c r="AC85" s="1">
        <v>4.5999999999999996</v>
      </c>
      <c r="AD85" s="1">
        <v>4</v>
      </c>
      <c r="AE85" s="1">
        <v>1</v>
      </c>
      <c r="AF85" s="1"/>
      <c r="AG85" s="1">
        <f t="shared" si="1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143</v>
      </c>
      <c r="B86" s="1" t="s">
        <v>42</v>
      </c>
      <c r="C86" s="1">
        <v>38</v>
      </c>
      <c r="D86" s="1">
        <v>1</v>
      </c>
      <c r="E86" s="1">
        <v>-5</v>
      </c>
      <c r="F86" s="1">
        <v>28</v>
      </c>
      <c r="G86" s="7">
        <v>0.3</v>
      </c>
      <c r="H86" s="1">
        <v>40</v>
      </c>
      <c r="I86" s="1" t="s">
        <v>37</v>
      </c>
      <c r="J86" s="1">
        <v>3</v>
      </c>
      <c r="K86" s="1">
        <f t="shared" si="14"/>
        <v>-8</v>
      </c>
      <c r="L86" s="1"/>
      <c r="M86" s="1"/>
      <c r="N86" s="1"/>
      <c r="O86" s="1">
        <v>0</v>
      </c>
      <c r="P86" s="1">
        <f t="shared" si="15"/>
        <v>-1</v>
      </c>
      <c r="Q86" s="5"/>
      <c r="R86" s="5"/>
      <c r="S86" s="1"/>
      <c r="T86" s="1">
        <f t="shared" si="16"/>
        <v>-28</v>
      </c>
      <c r="U86" s="1">
        <f t="shared" si="17"/>
        <v>-28</v>
      </c>
      <c r="V86" s="1">
        <v>-0.6</v>
      </c>
      <c r="W86" s="1">
        <v>-0.2</v>
      </c>
      <c r="X86" s="1">
        <v>-0.2</v>
      </c>
      <c r="Y86" s="1">
        <v>0.4</v>
      </c>
      <c r="Z86" s="1">
        <v>0.4</v>
      </c>
      <c r="AA86" s="1">
        <v>2.8</v>
      </c>
      <c r="AB86" s="1">
        <v>3</v>
      </c>
      <c r="AC86" s="1">
        <v>1</v>
      </c>
      <c r="AD86" s="1">
        <v>0.8</v>
      </c>
      <c r="AE86" s="1">
        <v>0.2</v>
      </c>
      <c r="AF86" s="27" t="s">
        <v>46</v>
      </c>
      <c r="AG86" s="1">
        <f t="shared" si="1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144</v>
      </c>
      <c r="B87" s="1" t="s">
        <v>42</v>
      </c>
      <c r="C87" s="1">
        <v>52</v>
      </c>
      <c r="D87" s="1">
        <v>42</v>
      </c>
      <c r="E87" s="1">
        <v>43</v>
      </c>
      <c r="F87" s="1">
        <v>42</v>
      </c>
      <c r="G87" s="7">
        <v>0.3</v>
      </c>
      <c r="H87" s="1">
        <v>40</v>
      </c>
      <c r="I87" s="1" t="s">
        <v>37</v>
      </c>
      <c r="J87" s="1">
        <v>53</v>
      </c>
      <c r="K87" s="1">
        <f t="shared" si="14"/>
        <v>-10</v>
      </c>
      <c r="L87" s="1"/>
      <c r="M87" s="1"/>
      <c r="N87" s="1">
        <v>12</v>
      </c>
      <c r="O87" s="1">
        <v>28</v>
      </c>
      <c r="P87" s="1">
        <f t="shared" si="15"/>
        <v>8.6</v>
      </c>
      <c r="Q87" s="5">
        <f t="shared" ref="Q87:Q93" si="21">11*P87-O87-N87-F87</f>
        <v>12.599999999999994</v>
      </c>
      <c r="R87" s="5"/>
      <c r="S87" s="1"/>
      <c r="T87" s="1">
        <f t="shared" si="16"/>
        <v>11</v>
      </c>
      <c r="U87" s="1">
        <f t="shared" si="17"/>
        <v>9.5348837209302335</v>
      </c>
      <c r="V87" s="1">
        <v>8.6</v>
      </c>
      <c r="W87" s="1">
        <v>9.8000000000000007</v>
      </c>
      <c r="X87" s="1">
        <v>9.1999999999999993</v>
      </c>
      <c r="Y87" s="1">
        <v>7.4</v>
      </c>
      <c r="Z87" s="1">
        <v>9.4</v>
      </c>
      <c r="AA87" s="1">
        <v>9</v>
      </c>
      <c r="AB87" s="1">
        <v>8</v>
      </c>
      <c r="AC87" s="1">
        <v>8.1999999999999993</v>
      </c>
      <c r="AD87" s="1">
        <v>8.1999999999999993</v>
      </c>
      <c r="AE87" s="1">
        <v>7.6</v>
      </c>
      <c r="AF87" s="1"/>
      <c r="AG87" s="1">
        <f t="shared" si="18"/>
        <v>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145</v>
      </c>
      <c r="B88" s="19" t="s">
        <v>36</v>
      </c>
      <c r="C88" s="19">
        <v>447.48500000000001</v>
      </c>
      <c r="D88" s="19">
        <v>284.49700000000001</v>
      </c>
      <c r="E88" s="19">
        <v>458.77499999999998</v>
      </c>
      <c r="F88" s="19">
        <v>223.58699999999999</v>
      </c>
      <c r="G88" s="20">
        <v>1</v>
      </c>
      <c r="H88" s="19">
        <v>40</v>
      </c>
      <c r="I88" s="19" t="s">
        <v>37</v>
      </c>
      <c r="J88" s="19">
        <v>406.8</v>
      </c>
      <c r="K88" s="19">
        <f t="shared" si="14"/>
        <v>51.974999999999966</v>
      </c>
      <c r="L88" s="19"/>
      <c r="M88" s="19"/>
      <c r="N88" s="19">
        <v>11.7915000000001</v>
      </c>
      <c r="O88" s="19">
        <v>648.35539999999992</v>
      </c>
      <c r="P88" s="19">
        <f t="shared" si="15"/>
        <v>91.754999999999995</v>
      </c>
      <c r="Q88" s="21">
        <f>12*P88-O88-N88-F88</f>
        <v>217.32609999999994</v>
      </c>
      <c r="R88" s="21"/>
      <c r="S88" s="19"/>
      <c r="T88" s="19">
        <f t="shared" si="16"/>
        <v>12</v>
      </c>
      <c r="U88" s="19">
        <f t="shared" si="17"/>
        <v>9.631452236935317</v>
      </c>
      <c r="V88" s="19">
        <v>86.299400000000006</v>
      </c>
      <c r="W88" s="19">
        <v>62.136000000000003</v>
      </c>
      <c r="X88" s="19">
        <v>64.355199999999996</v>
      </c>
      <c r="Y88" s="19">
        <v>80.082999999999998</v>
      </c>
      <c r="Z88" s="19">
        <v>79.946400000000011</v>
      </c>
      <c r="AA88" s="19">
        <v>60.302799999999998</v>
      </c>
      <c r="AB88" s="19">
        <v>66.147000000000006</v>
      </c>
      <c r="AC88" s="19">
        <v>79.867400000000004</v>
      </c>
      <c r="AD88" s="19">
        <v>74.951800000000006</v>
      </c>
      <c r="AE88" s="19">
        <v>70.281399999999991</v>
      </c>
      <c r="AF88" s="19" t="s">
        <v>58</v>
      </c>
      <c r="AG88" s="1">
        <f t="shared" si="18"/>
        <v>217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146</v>
      </c>
      <c r="B89" s="1" t="s">
        <v>42</v>
      </c>
      <c r="C89" s="1">
        <v>56</v>
      </c>
      <c r="D89" s="1">
        <v>12</v>
      </c>
      <c r="E89" s="1">
        <v>47</v>
      </c>
      <c r="F89" s="1">
        <v>6</v>
      </c>
      <c r="G89" s="7">
        <v>0.3</v>
      </c>
      <c r="H89" s="1">
        <v>40</v>
      </c>
      <c r="I89" s="1" t="s">
        <v>37</v>
      </c>
      <c r="J89" s="1">
        <v>57</v>
      </c>
      <c r="K89" s="1">
        <f t="shared" si="14"/>
        <v>-10</v>
      </c>
      <c r="L89" s="1"/>
      <c r="M89" s="1"/>
      <c r="N89" s="1"/>
      <c r="O89" s="1">
        <v>7.0000000000000071</v>
      </c>
      <c r="P89" s="1">
        <f t="shared" si="15"/>
        <v>9.4</v>
      </c>
      <c r="Q89" s="5">
        <f>9*P89-O89-N89-F89</f>
        <v>71.599999999999994</v>
      </c>
      <c r="R89" s="5"/>
      <c r="S89" s="1"/>
      <c r="T89" s="1">
        <f t="shared" si="16"/>
        <v>8.9999999999999982</v>
      </c>
      <c r="U89" s="1">
        <f t="shared" si="17"/>
        <v>1.3829787234042561</v>
      </c>
      <c r="V89" s="1">
        <v>8</v>
      </c>
      <c r="W89" s="1">
        <v>10.4</v>
      </c>
      <c r="X89" s="1">
        <v>11.4</v>
      </c>
      <c r="Y89" s="1">
        <v>9.8000000000000007</v>
      </c>
      <c r="Z89" s="1">
        <v>10.4</v>
      </c>
      <c r="AA89" s="1">
        <v>9.4</v>
      </c>
      <c r="AB89" s="1">
        <v>8.8000000000000007</v>
      </c>
      <c r="AC89" s="1">
        <v>9.8000000000000007</v>
      </c>
      <c r="AD89" s="1">
        <v>8.4</v>
      </c>
      <c r="AE89" s="1">
        <v>7.2</v>
      </c>
      <c r="AF89" s="1"/>
      <c r="AG89" s="1">
        <f t="shared" si="18"/>
        <v>21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147</v>
      </c>
      <c r="B90" s="1" t="s">
        <v>42</v>
      </c>
      <c r="C90" s="1">
        <v>49</v>
      </c>
      <c r="D90" s="1">
        <v>36</v>
      </c>
      <c r="E90" s="1">
        <v>50</v>
      </c>
      <c r="F90" s="1">
        <v>33</v>
      </c>
      <c r="G90" s="7">
        <v>0.3</v>
      </c>
      <c r="H90" s="1">
        <v>40</v>
      </c>
      <c r="I90" s="1" t="s">
        <v>37</v>
      </c>
      <c r="J90" s="1">
        <v>50</v>
      </c>
      <c r="K90" s="1">
        <f t="shared" si="14"/>
        <v>0</v>
      </c>
      <c r="L90" s="1"/>
      <c r="M90" s="1"/>
      <c r="N90" s="1"/>
      <c r="O90" s="1">
        <v>55.499999999999993</v>
      </c>
      <c r="P90" s="1">
        <f t="shared" si="15"/>
        <v>10</v>
      </c>
      <c r="Q90" s="5">
        <f t="shared" si="21"/>
        <v>21.500000000000007</v>
      </c>
      <c r="R90" s="5"/>
      <c r="S90" s="1"/>
      <c r="T90" s="1">
        <f t="shared" si="16"/>
        <v>11</v>
      </c>
      <c r="U90" s="1">
        <f t="shared" si="17"/>
        <v>8.85</v>
      </c>
      <c r="V90" s="1">
        <v>9.1999999999999993</v>
      </c>
      <c r="W90" s="1">
        <v>7</v>
      </c>
      <c r="X90" s="1">
        <v>8</v>
      </c>
      <c r="Y90" s="1">
        <v>7.8</v>
      </c>
      <c r="Z90" s="1">
        <v>8.8000000000000007</v>
      </c>
      <c r="AA90" s="1">
        <v>7.2</v>
      </c>
      <c r="AB90" s="1">
        <v>6.6</v>
      </c>
      <c r="AC90" s="1">
        <v>6.8</v>
      </c>
      <c r="AD90" s="1">
        <v>7</v>
      </c>
      <c r="AE90" s="1">
        <v>8.8000000000000007</v>
      </c>
      <c r="AF90" s="1"/>
      <c r="AG90" s="1">
        <f t="shared" si="18"/>
        <v>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148</v>
      </c>
      <c r="B91" s="1" t="s">
        <v>36</v>
      </c>
      <c r="C91" s="1">
        <v>12.523999999999999</v>
      </c>
      <c r="D91" s="1">
        <v>50.67</v>
      </c>
      <c r="E91" s="1">
        <v>5.5439999999999996</v>
      </c>
      <c r="F91" s="1">
        <v>52</v>
      </c>
      <c r="G91" s="7">
        <v>1</v>
      </c>
      <c r="H91" s="1">
        <v>45</v>
      </c>
      <c r="I91" s="1" t="s">
        <v>37</v>
      </c>
      <c r="J91" s="1">
        <v>9.6</v>
      </c>
      <c r="K91" s="1">
        <f t="shared" si="14"/>
        <v>-4.056</v>
      </c>
      <c r="L91" s="1"/>
      <c r="M91" s="1"/>
      <c r="N91" s="1"/>
      <c r="O91" s="1">
        <v>0</v>
      </c>
      <c r="P91" s="1">
        <f t="shared" si="15"/>
        <v>1.1088</v>
      </c>
      <c r="Q91" s="5"/>
      <c r="R91" s="5"/>
      <c r="S91" s="1"/>
      <c r="T91" s="1">
        <f t="shared" si="16"/>
        <v>46.897546897546896</v>
      </c>
      <c r="U91" s="1">
        <f t="shared" si="17"/>
        <v>46.897546897546896</v>
      </c>
      <c r="V91" s="1">
        <v>1.673</v>
      </c>
      <c r="W91" s="1">
        <v>0.27639999999999998</v>
      </c>
      <c r="X91" s="1">
        <v>0.27739999999999998</v>
      </c>
      <c r="Y91" s="1">
        <v>0.3498</v>
      </c>
      <c r="Z91" s="1">
        <v>7.2399999999999992E-2</v>
      </c>
      <c r="AA91" s="1">
        <v>-0.2762</v>
      </c>
      <c r="AB91" s="1">
        <v>-0.2762</v>
      </c>
      <c r="AC91" s="1">
        <v>0</v>
      </c>
      <c r="AD91" s="1">
        <v>0</v>
      </c>
      <c r="AE91" s="1">
        <v>0</v>
      </c>
      <c r="AF91" s="16" t="s">
        <v>157</v>
      </c>
      <c r="AG91" s="1">
        <f t="shared" si="1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149</v>
      </c>
      <c r="B92" s="1" t="s">
        <v>42</v>
      </c>
      <c r="C92" s="1">
        <v>47</v>
      </c>
      <c r="D92" s="1">
        <v>12</v>
      </c>
      <c r="E92" s="1">
        <v>40</v>
      </c>
      <c r="F92" s="1">
        <v>14</v>
      </c>
      <c r="G92" s="7">
        <v>0.33</v>
      </c>
      <c r="H92" s="1">
        <v>40</v>
      </c>
      <c r="I92" s="1" t="s">
        <v>37</v>
      </c>
      <c r="J92" s="1">
        <v>42</v>
      </c>
      <c r="K92" s="1">
        <f t="shared" si="14"/>
        <v>-2</v>
      </c>
      <c r="L92" s="1"/>
      <c r="M92" s="1"/>
      <c r="N92" s="1"/>
      <c r="O92" s="1">
        <v>58.2</v>
      </c>
      <c r="P92" s="1">
        <f t="shared" si="15"/>
        <v>8</v>
      </c>
      <c r="Q92" s="5">
        <f t="shared" si="21"/>
        <v>15.799999999999997</v>
      </c>
      <c r="R92" s="5"/>
      <c r="S92" s="1"/>
      <c r="T92" s="1">
        <f t="shared" si="16"/>
        <v>11</v>
      </c>
      <c r="U92" s="1">
        <f t="shared" si="17"/>
        <v>9.0250000000000004</v>
      </c>
      <c r="V92" s="1">
        <v>7.8</v>
      </c>
      <c r="W92" s="1">
        <v>5.2</v>
      </c>
      <c r="X92" s="1">
        <v>4.8</v>
      </c>
      <c r="Y92" s="1">
        <v>6</v>
      </c>
      <c r="Z92" s="1">
        <v>7</v>
      </c>
      <c r="AA92" s="1">
        <v>5.4</v>
      </c>
      <c r="AB92" s="1">
        <v>4.8</v>
      </c>
      <c r="AC92" s="1">
        <v>4.4000000000000004</v>
      </c>
      <c r="AD92" s="1">
        <v>4.2</v>
      </c>
      <c r="AE92" s="1">
        <v>4.5999999999999996</v>
      </c>
      <c r="AF92" s="1"/>
      <c r="AG92" s="1">
        <f t="shared" si="18"/>
        <v>5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150</v>
      </c>
      <c r="B93" s="1" t="s">
        <v>42</v>
      </c>
      <c r="C93" s="1">
        <v>42</v>
      </c>
      <c r="D93" s="1">
        <v>1</v>
      </c>
      <c r="E93" s="1">
        <v>43</v>
      </c>
      <c r="F93" s="1"/>
      <c r="G93" s="7">
        <v>0.3</v>
      </c>
      <c r="H93" s="1">
        <v>40</v>
      </c>
      <c r="I93" s="1" t="s">
        <v>37</v>
      </c>
      <c r="J93" s="1">
        <v>52</v>
      </c>
      <c r="K93" s="1">
        <f t="shared" si="14"/>
        <v>-9</v>
      </c>
      <c r="L93" s="1"/>
      <c r="M93" s="1"/>
      <c r="N93" s="1"/>
      <c r="O93" s="1">
        <v>68.8</v>
      </c>
      <c r="P93" s="1">
        <f t="shared" si="15"/>
        <v>8.6</v>
      </c>
      <c r="Q93" s="5">
        <f t="shared" si="21"/>
        <v>25.799999999999997</v>
      </c>
      <c r="R93" s="5"/>
      <c r="S93" s="1"/>
      <c r="T93" s="1">
        <f t="shared" si="16"/>
        <v>11</v>
      </c>
      <c r="U93" s="1">
        <f t="shared" si="17"/>
        <v>8</v>
      </c>
      <c r="V93" s="1">
        <v>8.6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151</v>
      </c>
      <c r="AG93" s="1">
        <f t="shared" si="18"/>
        <v>8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5" t="s">
        <v>152</v>
      </c>
      <c r="B94" s="1" t="s">
        <v>36</v>
      </c>
      <c r="C94" s="1"/>
      <c r="D94" s="1"/>
      <c r="E94" s="1"/>
      <c r="F94" s="1"/>
      <c r="G94" s="7">
        <v>1</v>
      </c>
      <c r="H94" s="1">
        <v>50</v>
      </c>
      <c r="I94" s="1" t="s">
        <v>37</v>
      </c>
      <c r="J94" s="1"/>
      <c r="K94" s="1">
        <f t="shared" si="14"/>
        <v>0</v>
      </c>
      <c r="L94" s="1"/>
      <c r="M94" s="1"/>
      <c r="N94" s="1"/>
      <c r="O94" s="1">
        <v>16</v>
      </c>
      <c r="P94" s="1">
        <f t="shared" si="15"/>
        <v>0</v>
      </c>
      <c r="Q94" s="5"/>
      <c r="R94" s="5"/>
      <c r="S94" s="1"/>
      <c r="T94" s="1" t="e">
        <f t="shared" si="16"/>
        <v>#DIV/0!</v>
      </c>
      <c r="U94" s="1" t="e">
        <f t="shared" si="17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151</v>
      </c>
      <c r="AG94" s="1">
        <f t="shared" si="1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5" t="s">
        <v>153</v>
      </c>
      <c r="B95" s="1" t="s">
        <v>42</v>
      </c>
      <c r="C95" s="1"/>
      <c r="D95" s="1"/>
      <c r="E95" s="1"/>
      <c r="F95" s="1"/>
      <c r="G95" s="7">
        <v>0.05</v>
      </c>
      <c r="H95" s="1">
        <v>120</v>
      </c>
      <c r="I95" s="1" t="s">
        <v>37</v>
      </c>
      <c r="J95" s="1"/>
      <c r="K95" s="1">
        <f t="shared" si="14"/>
        <v>0</v>
      </c>
      <c r="L95" s="1"/>
      <c r="M95" s="1"/>
      <c r="N95" s="1"/>
      <c r="O95" s="1">
        <v>40</v>
      </c>
      <c r="P95" s="1">
        <f t="shared" si="15"/>
        <v>0</v>
      </c>
      <c r="Q95" s="5"/>
      <c r="R95" s="5"/>
      <c r="S95" s="1"/>
      <c r="T95" s="1" t="e">
        <f t="shared" si="16"/>
        <v>#DIV/0!</v>
      </c>
      <c r="U95" s="1" t="e">
        <f t="shared" si="17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151</v>
      </c>
      <c r="AG95" s="1">
        <f t="shared" si="1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5" xr:uid="{5464ADF4-B358-4D1B-AA3F-A46CB386A6B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2025-04-03T11:19:37Z</dcterms:created>
  <dcterms:modified xsi:type="dcterms:W3CDTF">2025-04-04T07:11:06Z</dcterms:modified>
</cp:coreProperties>
</file>