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Новороссийск\"/>
    </mc:Choice>
  </mc:AlternateContent>
  <xr:revisionPtr revIDLastSave="0" documentId="13_ncr:1_{E0138617-B28E-4C4D-A387-858A3481AF8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18" i="1"/>
  <c r="Q11" i="1"/>
  <c r="Q9" i="1"/>
  <c r="Q8" i="1"/>
  <c r="X56" i="1"/>
  <c r="Q7" i="1"/>
  <c r="X7" i="1" s="1"/>
  <c r="Q10" i="1"/>
  <c r="X10" i="1" s="1"/>
  <c r="Q12" i="1"/>
  <c r="X12" i="1" s="1"/>
  <c r="Q14" i="1"/>
  <c r="X14" i="1" s="1"/>
  <c r="Q15" i="1"/>
  <c r="X15" i="1" s="1"/>
  <c r="Q16" i="1"/>
  <c r="Q17" i="1"/>
  <c r="X17" i="1" s="1"/>
  <c r="X18" i="1"/>
  <c r="Q19" i="1"/>
  <c r="X19" i="1" s="1"/>
  <c r="Q20" i="1"/>
  <c r="Q21" i="1"/>
  <c r="X21" i="1" s="1"/>
  <c r="Q23" i="1"/>
  <c r="X23" i="1" s="1"/>
  <c r="Q30" i="1"/>
  <c r="X30" i="1" s="1"/>
  <c r="Q31" i="1"/>
  <c r="X31" i="1" s="1"/>
  <c r="Q32" i="1"/>
  <c r="X32" i="1" s="1"/>
  <c r="Q33" i="1"/>
  <c r="X33" i="1" s="1"/>
  <c r="Q36" i="1"/>
  <c r="Q37" i="1"/>
  <c r="X37" i="1" s="1"/>
  <c r="Q38" i="1"/>
  <c r="X38" i="1" s="1"/>
  <c r="Q39" i="1"/>
  <c r="X39" i="1" s="1"/>
  <c r="Q40" i="1"/>
  <c r="Q41" i="1"/>
  <c r="X41" i="1" s="1"/>
  <c r="Q42" i="1"/>
  <c r="X42" i="1" s="1"/>
  <c r="Q44" i="1"/>
  <c r="X44" i="1" s="1"/>
  <c r="Q45" i="1"/>
  <c r="X45" i="1" s="1"/>
  <c r="Q46" i="1"/>
  <c r="X46" i="1" s="1"/>
  <c r="Q47" i="1"/>
  <c r="X47" i="1" s="1"/>
  <c r="Q49" i="1"/>
  <c r="X49" i="1" s="1"/>
  <c r="Q50" i="1"/>
  <c r="X50" i="1" s="1"/>
  <c r="Q54" i="1"/>
  <c r="X54" i="1" s="1"/>
  <c r="Q55" i="1"/>
  <c r="X55" i="1" s="1"/>
  <c r="Q56" i="1"/>
  <c r="Q57" i="1"/>
  <c r="X57" i="1" s="1"/>
  <c r="Q58" i="1"/>
  <c r="X58" i="1" s="1"/>
  <c r="Q59" i="1"/>
  <c r="X59" i="1" s="1"/>
  <c r="Q60" i="1"/>
  <c r="X60" i="1" s="1"/>
  <c r="Q62" i="1"/>
  <c r="X62" i="1" s="1"/>
  <c r="Q66" i="1"/>
  <c r="X66" i="1" s="1"/>
  <c r="Q70" i="1"/>
  <c r="Q72" i="1"/>
  <c r="Q73" i="1"/>
  <c r="Q74" i="1"/>
  <c r="Q75" i="1"/>
  <c r="Q76" i="1"/>
  <c r="Q77" i="1"/>
  <c r="Q78" i="1"/>
  <c r="Q79" i="1"/>
  <c r="Q6" i="1"/>
  <c r="X70" i="1" l="1"/>
  <c r="X6" i="1"/>
  <c r="X78" i="1"/>
  <c r="X76" i="1"/>
  <c r="X74" i="1"/>
  <c r="X72" i="1"/>
  <c r="X40" i="1"/>
  <c r="X36" i="1"/>
  <c r="X20" i="1"/>
  <c r="X16" i="1"/>
  <c r="X79" i="1"/>
  <c r="X77" i="1"/>
  <c r="X75" i="1"/>
  <c r="X73" i="1"/>
  <c r="F54" i="1"/>
  <c r="T54" i="1" s="1"/>
  <c r="E54" i="1"/>
  <c r="O54" i="1" s="1"/>
  <c r="U54" i="1" l="1"/>
  <c r="O72" i="1" l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U79" i="1" l="1"/>
  <c r="U77" i="1"/>
  <c r="U75" i="1"/>
  <c r="U73" i="1"/>
  <c r="U78" i="1"/>
  <c r="U76" i="1"/>
  <c r="U74" i="1"/>
  <c r="U72" i="1"/>
  <c r="O7" i="1"/>
  <c r="T7" i="1" s="1"/>
  <c r="O8" i="1"/>
  <c r="P8" i="1" s="1"/>
  <c r="O9" i="1"/>
  <c r="P9" i="1" s="1"/>
  <c r="O10" i="1"/>
  <c r="T10" i="1" s="1"/>
  <c r="O11" i="1"/>
  <c r="P11" i="1" s="1"/>
  <c r="O12" i="1"/>
  <c r="T12" i="1" s="1"/>
  <c r="O13" i="1"/>
  <c r="P13" i="1" s="1"/>
  <c r="Q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P22" i="1" s="1"/>
  <c r="Q22" i="1" s="1"/>
  <c r="O23" i="1"/>
  <c r="T23" i="1" s="1"/>
  <c r="O24" i="1"/>
  <c r="P24" i="1" s="1"/>
  <c r="O25" i="1"/>
  <c r="P25" i="1" s="1"/>
  <c r="O26" i="1"/>
  <c r="P26" i="1" s="1"/>
  <c r="O27" i="1"/>
  <c r="P27" i="1" s="1"/>
  <c r="O28" i="1"/>
  <c r="P28" i="1" s="1"/>
  <c r="Q28" i="1" s="1"/>
  <c r="O29" i="1"/>
  <c r="P29" i="1" s="1"/>
  <c r="Q29" i="1" s="1"/>
  <c r="O30" i="1"/>
  <c r="T30" i="1" s="1"/>
  <c r="O31" i="1"/>
  <c r="T31" i="1" s="1"/>
  <c r="O32" i="1"/>
  <c r="T32" i="1" s="1"/>
  <c r="O33" i="1"/>
  <c r="T33" i="1" s="1"/>
  <c r="O34" i="1"/>
  <c r="P34" i="1" s="1"/>
  <c r="Q34" i="1" s="1"/>
  <c r="O35" i="1"/>
  <c r="P35" i="1" s="1"/>
  <c r="Q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P43" i="1" s="1"/>
  <c r="Q43" i="1" s="1"/>
  <c r="O44" i="1"/>
  <c r="T44" i="1" s="1"/>
  <c r="O45" i="1"/>
  <c r="T45" i="1" s="1"/>
  <c r="O46" i="1"/>
  <c r="T46" i="1" s="1"/>
  <c r="O47" i="1"/>
  <c r="T47" i="1" s="1"/>
  <c r="O48" i="1"/>
  <c r="P48" i="1" s="1"/>
  <c r="Q48" i="1" s="1"/>
  <c r="O49" i="1"/>
  <c r="T49" i="1" s="1"/>
  <c r="O50" i="1"/>
  <c r="T50" i="1" s="1"/>
  <c r="O51" i="1"/>
  <c r="P51" i="1" s="1"/>
  <c r="Q51" i="1" s="1"/>
  <c r="O52" i="1"/>
  <c r="P52" i="1" s="1"/>
  <c r="Q52" i="1" s="1"/>
  <c r="O53" i="1"/>
  <c r="P53" i="1" s="1"/>
  <c r="Q53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P61" i="1" s="1"/>
  <c r="Q61" i="1" s="1"/>
  <c r="O62" i="1"/>
  <c r="T62" i="1" s="1"/>
  <c r="O63" i="1"/>
  <c r="P63" i="1" s="1"/>
  <c r="Q63" i="1" s="1"/>
  <c r="O64" i="1"/>
  <c r="P64" i="1" s="1"/>
  <c r="Q64" i="1" s="1"/>
  <c r="O65" i="1"/>
  <c r="P65" i="1" s="1"/>
  <c r="Q65" i="1" s="1"/>
  <c r="O66" i="1"/>
  <c r="T66" i="1" s="1"/>
  <c r="O67" i="1"/>
  <c r="P67" i="1" s="1"/>
  <c r="Q67" i="1" s="1"/>
  <c r="O68" i="1"/>
  <c r="P68" i="1" s="1"/>
  <c r="Q68" i="1" s="1"/>
  <c r="O69" i="1"/>
  <c r="P69" i="1" s="1"/>
  <c r="Q69" i="1" s="1"/>
  <c r="O70" i="1"/>
  <c r="T70" i="1" s="1"/>
  <c r="O71" i="1"/>
  <c r="P71" i="1" s="1"/>
  <c r="Q71" i="1" s="1"/>
  <c r="O6" i="1"/>
  <c r="T6" i="1" s="1"/>
  <c r="T68" i="1" l="1"/>
  <c r="X68" i="1"/>
  <c r="T64" i="1"/>
  <c r="X64" i="1"/>
  <c r="X53" i="1"/>
  <c r="T53" i="1"/>
  <c r="X51" i="1"/>
  <c r="T51" i="1"/>
  <c r="X43" i="1"/>
  <c r="T43" i="1"/>
  <c r="X35" i="1"/>
  <c r="T35" i="1"/>
  <c r="X29" i="1"/>
  <c r="T29" i="1"/>
  <c r="X27" i="1"/>
  <c r="T27" i="1"/>
  <c r="X25" i="1"/>
  <c r="T25" i="1"/>
  <c r="X13" i="1"/>
  <c r="T13" i="1"/>
  <c r="X11" i="1"/>
  <c r="T11" i="1"/>
  <c r="X9" i="1"/>
  <c r="T9" i="1"/>
  <c r="X71" i="1"/>
  <c r="T71" i="1"/>
  <c r="X69" i="1"/>
  <c r="T69" i="1"/>
  <c r="X67" i="1"/>
  <c r="T67" i="1"/>
  <c r="X65" i="1"/>
  <c r="T65" i="1"/>
  <c r="X63" i="1"/>
  <c r="T63" i="1"/>
  <c r="X61" i="1"/>
  <c r="T61" i="1"/>
  <c r="T52" i="1"/>
  <c r="X52" i="1"/>
  <c r="T48" i="1"/>
  <c r="X48" i="1"/>
  <c r="X34" i="1"/>
  <c r="T34" i="1"/>
  <c r="T28" i="1"/>
  <c r="X28" i="1"/>
  <c r="X26" i="1"/>
  <c r="T26" i="1"/>
  <c r="T24" i="1"/>
  <c r="X24" i="1"/>
  <c r="X22" i="1"/>
  <c r="T22" i="1"/>
  <c r="T8" i="1"/>
  <c r="X8" i="1"/>
  <c r="Q5" i="1"/>
  <c r="U6" i="1"/>
  <c r="U70" i="1"/>
  <c r="U68" i="1"/>
  <c r="U66" i="1"/>
  <c r="U64" i="1"/>
  <c r="U62" i="1"/>
  <c r="U60" i="1"/>
  <c r="U58" i="1"/>
  <c r="U56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71" i="1"/>
  <c r="U69" i="1"/>
  <c r="U67" i="1"/>
  <c r="U65" i="1"/>
  <c r="U63" i="1"/>
  <c r="U61" i="1"/>
  <c r="U59" i="1"/>
  <c r="U57" i="1"/>
  <c r="U55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O5" i="1"/>
  <c r="N5" i="1"/>
  <c r="M5" i="1"/>
  <c r="L5" i="1"/>
  <c r="J5" i="1"/>
  <c r="F5" i="1"/>
  <c r="E5" i="1"/>
  <c r="K5" i="1" l="1"/>
  <c r="P5" i="1"/>
  <c r="X5" i="1" l="1"/>
</calcChain>
</file>

<file path=xl/sharedStrings.xml><?xml version="1.0" encoding="utf-8"?>
<sst xmlns="http://schemas.openxmlformats.org/spreadsheetml/2006/main" count="331" uniqueCount="108">
  <si>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</si>
  <si>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</si>
  <si>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</si>
  <si>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</si>
  <si>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</si>
  <si>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</si>
  <si>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</si>
  <si>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</si>
  <si>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</si>
  <si>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</si>
  <si>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</si>
  <si>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</si>
  <si>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</si>
  <si>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</si>
  <si>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</si>
  <si>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</si>
  <si>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</si>
  <si>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</si>
  <si>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</si>
  <si>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</si>
  <si>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</si>
  <si>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</si>
  <si>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</si>
  <si>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</si>
  <si>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31,03,</t>
  </si>
  <si>
    <t xml:space="preserve"> 005  Колбаса Докторская ГОСТ, Вязанка вектор,ВЕС. ПОКОМ</t>
  </si>
  <si>
    <t>кг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</si>
  <si>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</si>
  <si>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</si>
  <si>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</si>
  <si>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</si>
  <si>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</si>
  <si>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</si>
  <si>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</si>
  <si>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062  Колбаса Кракушка пряная с сальцем, 0.3кг в/у п/к,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</si>
  <si>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</si>
  <si>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</si>
  <si>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</si>
  <si>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</si>
  <si>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</si>
  <si>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</si>
  <si>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</si>
  <si>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</si>
  <si>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</si>
  <si>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</si>
  <si>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</si>
  <si>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</si>
  <si>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</si>
  <si>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</si>
  <si>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</si>
  <si>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</si>
  <si>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</si>
  <si>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</si>
  <si>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</si>
  <si>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</si>
  <si>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</si>
  <si>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</si>
  <si>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</si>
  <si>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</si>
  <si>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</si>
  <si>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</si>
  <si>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</si>
  <si>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</si>
  <si>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</si>
  <si>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</si>
  <si>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</si>
  <si>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</si>
  <si>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</si>
  <si>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</si>
  <si>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</si>
  <si>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</si>
  <si>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</si>
  <si>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</si>
  <si>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</si>
  <si>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</si>
  <si>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</si>
  <si>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</si>
  <si>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</si>
  <si>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</si>
  <si>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</si>
  <si>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</si>
  <si>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</si>
  <si>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</si>
  <si>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</si>
  <si>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</si>
  <si>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</si>
  <si>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</si>
  <si>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</si>
  <si>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</si>
  <si>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</si>
  <si>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</si>
  <si>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</si>
  <si>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матрица</t>
  </si>
  <si>
    <t>нужно увеличить продажи</t>
  </si>
  <si>
    <t>28,03,</t>
  </si>
  <si>
    <t>не в матрице</t>
  </si>
  <si>
    <t>не правильно оприходован товар</t>
  </si>
  <si>
    <t>464  Колбаса Стародворская Традиционная со шпиком оболочке полиамид ТМ Стародворье.</t>
  </si>
  <si>
    <t>483  Колбаса Молочная Традиционная ТМ Стародворье в оболочке полиамид 0,4 кг. ПОКОМ</t>
  </si>
  <si>
    <t xml:space="preserve"> 279  Колбаса Докторский гарант, Вязанка вектор, 0,4 кг.  ПОКОМ</t>
  </si>
  <si>
    <t xml:space="preserve"> 034  Сосиски Рубленые, Вязанка вискофан МГС, 0.5кг,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</si>
  <si>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</si>
  <si>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</si>
  <si>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347 Паштет печеночный со сливочным маслом ТМ Стародворье ламистер 0,1 кг. Консервы   ПОКОМ</t>
  </si>
  <si>
    <t xml:space="preserve"> 083  Колбаса Швейцарская 0,17 кг., ШТ., сырокопченая   ПОКОМ</t>
  </si>
  <si>
    <t xml:space="preserve"> 047  Кол Баварская, белков.обол. в термоусад. пакете 0.17 кг, ТМ Стародворье  ПОКОМ</t>
  </si>
  <si>
    <t>заказ</t>
  </si>
  <si>
    <t>03,04,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</si>
</sst>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" fontId="1" fillId="0" borderId="1" xfId="1" applyNumberFormat="1"/>
    <xf numFmtId="1" fontId="2" fillId="2" borderId="1" xfId="1" applyNumberFormat="1" applyFont="1" applyFill="1"/>
    <xf numFmtId="1" fontId="0" fillId="0" borderId="0" xfId="0" applyNumberFormat="1" applyBorder="1"/>
    <xf numFmtId="1" fontId="4" fillId="0" borderId="1" xfId="1" applyNumberFormat="1" applyFont="1"/>
    <xf numFmtId="164" fontId="4" fillId="0" borderId="1" xfId="1" applyNumberFormat="1" applyFont="1"/>
    <xf numFmtId="164" fontId="4" fillId="5" borderId="1" xfId="1" applyNumberFormat="1" applyFont="1" applyFill="1"/>
    <xf numFmtId="0" fontId="0" fillId="0" borderId="1" xfId="0"/>
    <xf numFmtId="2" fontId="1" fillId="6" borderId="1" xfId="1" applyNumberFormat="1" applyFill="1"/>
    <xf numFmtId="164" fontId="1" fillId="6" borderId="1" xfId="1" applyNumberFormat="1" applyFill="1"/>
    <xf numFmtId="1" fontId="4" fillId="6" borderId="1" xfId="1" applyNumberFormat="1" applyFont="1" applyFill="1"/>
    <xf numFmtId="164" fontId="1" fillId="6" borderId="2" xfId="1" applyNumberFormat="1" applyFill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5" fillId="5" borderId="4" xfId="1" applyNumberFormat="1" applyFont="1" applyFill="1" applyBorder="1"/>
    <xf numFmtId="164" fontId="5" fillId="5" borderId="5" xfId="1" applyNumberFormat="1" applyFon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/>
    <xf numFmtId="164" fontId="1" fillId="7" borderId="7" xfId="1" applyNumberFormat="1" applyFill="1" applyBorder="1"/>
    <xf numFmtId="164" fontId="4" fillId="7" borderId="1" xfId="1" applyNumberFormat="1" applyFont="1" applyFill="1"/>
    <xf numFmtId="164" fontId="1" fillId="5" borderId="1" xfId="1" applyNumberFormat="1" applyFill="1"/>
    <xf numFmtId="164" fontId="2" fillId="5" borderId="1" xfId="1" applyNumberFormat="1" applyFont="1" applyFill="1"/>
    <xf numFmtId="0" fontId="0" fillId="5" borderId="0" xfId="0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2" sqref="W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7" style="34" customWidth="1"/>
    <col min="7" max="7" width="5" style="9" customWidth="1"/>
    <col min="8" max="8" width="5" customWidth="1"/>
    <col min="9" max="9" width="10.7109375" style="12" customWidth="1"/>
    <col min="10" max="10" width="5.28515625" customWidth="1"/>
    <col min="11" max="11" width="7" customWidth="1"/>
    <col min="12" max="13" width="0.7109375" customWidth="1"/>
    <col min="14" max="14" width="13.140625" customWidth="1"/>
    <col min="15" max="16" width="7" customWidth="1"/>
    <col min="17" max="17" width="7" style="35" customWidth="1"/>
    <col min="18" max="18" width="7" customWidth="1"/>
    <col min="19" max="19" width="21" customWidth="1"/>
    <col min="20" max="21" width="5" customWidth="1"/>
    <col min="22" max="22" width="6" customWidth="1"/>
    <col min="23" max="23" width="32.85546875" customWidth="1"/>
    <col min="24" max="24" width="7" customWidth="1"/>
    <col min="25" max="46" width="3" customWidth="1"/>
  </cols>
  <sheetData>
    <row r="1" spans="1:46" x14ac:dyDescent="0.25">
      <c r="A1" s="1"/>
      <c r="B1" s="1"/>
      <c r="C1" s="1"/>
      <c r="D1" s="1"/>
      <c r="E1" s="1"/>
      <c r="F1" s="32"/>
      <c r="G1" s="7"/>
      <c r="H1" s="1"/>
      <c r="I1" s="1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32"/>
      <c r="G2" s="7"/>
      <c r="H2" s="1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3" t="s">
        <v>5</v>
      </c>
      <c r="G3" s="8" t="s">
        <v>6</v>
      </c>
      <c r="H3" s="2" t="s">
        <v>7</v>
      </c>
      <c r="I3" s="11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32"/>
      <c r="G4" s="7"/>
      <c r="H4" s="1"/>
      <c r="I4" s="10"/>
      <c r="J4" s="1"/>
      <c r="K4" s="1"/>
      <c r="L4" s="1"/>
      <c r="M4" s="1"/>
      <c r="N4" s="14" t="s">
        <v>94</v>
      </c>
      <c r="O4" s="1" t="s">
        <v>24</v>
      </c>
      <c r="P4" s="1"/>
      <c r="Q4" s="1" t="s">
        <v>107</v>
      </c>
      <c r="R4" s="1"/>
      <c r="S4" s="1"/>
      <c r="T4" s="1"/>
      <c r="U4" s="1"/>
      <c r="V4" s="1" t="s">
        <v>23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SUM(E6:E494)</f>
        <v>2730.607</v>
      </c>
      <c r="F5" s="32">
        <f>SUM(F6:F494)</f>
        <v>6224.2370000000001</v>
      </c>
      <c r="G5" s="7"/>
      <c r="H5" s="1"/>
      <c r="I5" s="10"/>
      <c r="J5" s="4">
        <f t="shared" ref="J5:R5" si="0">SUM(J6:J494)</f>
        <v>5606.2120000000004</v>
      </c>
      <c r="K5" s="4">
        <f t="shared" si="0"/>
        <v>-2878.3180000000007</v>
      </c>
      <c r="L5" s="4">
        <f t="shared" si="0"/>
        <v>0</v>
      </c>
      <c r="M5" s="4">
        <f t="shared" si="0"/>
        <v>0</v>
      </c>
      <c r="N5" s="4">
        <f t="shared" si="0"/>
        <v>2607</v>
      </c>
      <c r="O5" s="4">
        <f t="shared" si="0"/>
        <v>546.12139999999988</v>
      </c>
      <c r="P5" s="4">
        <f t="shared" si="0"/>
        <v>1335.2921999999996</v>
      </c>
      <c r="Q5" s="4">
        <f t="shared" si="0"/>
        <v>1615.9337999999996</v>
      </c>
      <c r="R5" s="4">
        <f t="shared" si="0"/>
        <v>0</v>
      </c>
      <c r="S5" s="1"/>
      <c r="T5" s="1"/>
      <c r="U5" s="1"/>
      <c r="V5" s="4">
        <f>SUM(V6:V494)</f>
        <v>0</v>
      </c>
      <c r="W5" s="1"/>
      <c r="X5" s="4">
        <f>SUM(X6:X494)</f>
        <v>1183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25</v>
      </c>
      <c r="B6" s="1" t="s">
        <v>26</v>
      </c>
      <c r="C6" s="1"/>
      <c r="D6" s="1">
        <v>129.48099999999999</v>
      </c>
      <c r="E6" s="1">
        <v>32.280999999999999</v>
      </c>
      <c r="F6" s="32">
        <v>97.2</v>
      </c>
      <c r="G6" s="7">
        <v>1</v>
      </c>
      <c r="H6" s="1">
        <v>50</v>
      </c>
      <c r="I6" s="13" t="s">
        <v>92</v>
      </c>
      <c r="J6" s="1">
        <v>48.926000000000002</v>
      </c>
      <c r="K6" s="1">
        <f t="shared" ref="K6:K53" si="1">E6-J6</f>
        <v>-16.645000000000003</v>
      </c>
      <c r="L6" s="1"/>
      <c r="M6" s="1"/>
      <c r="N6" s="1">
        <v>48</v>
      </c>
      <c r="O6" s="1">
        <f>E6/5</f>
        <v>6.4561999999999999</v>
      </c>
      <c r="P6" s="5"/>
      <c r="Q6" s="5">
        <f>P6</f>
        <v>0</v>
      </c>
      <c r="R6" s="5"/>
      <c r="S6" s="1"/>
      <c r="T6" s="1">
        <f>(F6+N6+Q6)/O6</f>
        <v>22.490009603172144</v>
      </c>
      <c r="U6" s="1">
        <f>(F6+N6)/O6</f>
        <v>22.490009603172144</v>
      </c>
      <c r="V6" s="1" t="s">
        <v>23</v>
      </c>
      <c r="W6" s="1"/>
      <c r="X6" s="1">
        <f>ROUND(Q6*G6,0)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27</v>
      </c>
      <c r="B7" s="1" t="s">
        <v>26</v>
      </c>
      <c r="C7" s="1"/>
      <c r="D7" s="1">
        <v>86.754000000000005</v>
      </c>
      <c r="E7" s="1">
        <v>1.7330000000000001</v>
      </c>
      <c r="F7" s="32">
        <v>85.021000000000001</v>
      </c>
      <c r="G7" s="7">
        <v>1</v>
      </c>
      <c r="H7" s="1">
        <v>40</v>
      </c>
      <c r="I7" s="13" t="s">
        <v>92</v>
      </c>
      <c r="J7" s="1">
        <v>1.6</v>
      </c>
      <c r="K7" s="1">
        <f t="shared" si="1"/>
        <v>0.13300000000000001</v>
      </c>
      <c r="L7" s="1"/>
      <c r="M7" s="1"/>
      <c r="N7" s="1">
        <v>29.6</v>
      </c>
      <c r="O7" s="1">
        <f t="shared" ref="O7:O71" si="2">E7/5</f>
        <v>0.34660000000000002</v>
      </c>
      <c r="P7" s="5"/>
      <c r="Q7" s="5">
        <f t="shared" ref="Q7:Q70" si="3">P7</f>
        <v>0</v>
      </c>
      <c r="R7" s="5"/>
      <c r="S7" s="1"/>
      <c r="T7" s="1">
        <f t="shared" ref="T7:T70" si="4">(F7+N7+Q7)/O7</f>
        <v>330.7010963646855</v>
      </c>
      <c r="U7" s="1">
        <f t="shared" ref="U7:U70" si="5">(F7+N7)/O7</f>
        <v>330.7010963646855</v>
      </c>
      <c r="V7" s="1" t="s">
        <v>23</v>
      </c>
      <c r="W7" s="1"/>
      <c r="X7" s="1">
        <f t="shared" ref="X7:X70" si="6">ROUND(Q7*G7,0)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28</v>
      </c>
      <c r="B8" s="1" t="s">
        <v>26</v>
      </c>
      <c r="C8" s="1"/>
      <c r="D8" s="1">
        <v>43.531999999999996</v>
      </c>
      <c r="E8" s="1">
        <v>22.812000000000001</v>
      </c>
      <c r="F8" s="32">
        <v>20.72</v>
      </c>
      <c r="G8" s="7">
        <v>1</v>
      </c>
      <c r="H8" s="1">
        <v>45</v>
      </c>
      <c r="I8" s="13" t="s">
        <v>92</v>
      </c>
      <c r="J8" s="1">
        <v>97.7</v>
      </c>
      <c r="K8" s="1">
        <f t="shared" si="1"/>
        <v>-74.888000000000005</v>
      </c>
      <c r="L8" s="1"/>
      <c r="M8" s="1"/>
      <c r="N8" s="1">
        <v>0</v>
      </c>
      <c r="O8" s="1">
        <f t="shared" si="2"/>
        <v>4.5624000000000002</v>
      </c>
      <c r="P8" s="5">
        <f t="shared" ref="P8:P53" si="7">13*O8-N8-F8</f>
        <v>38.591200000000001</v>
      </c>
      <c r="Q8" s="5">
        <f>S8</f>
        <v>55</v>
      </c>
      <c r="R8" s="5"/>
      <c r="S8" s="1">
        <v>55</v>
      </c>
      <c r="T8" s="1">
        <f t="shared" si="4"/>
        <v>16.596528143082587</v>
      </c>
      <c r="U8" s="1">
        <f t="shared" si="5"/>
        <v>4.5414694020690858</v>
      </c>
      <c r="V8" s="1" t="s">
        <v>23</v>
      </c>
      <c r="W8" s="1"/>
      <c r="X8" s="1">
        <f t="shared" si="6"/>
        <v>55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29</v>
      </c>
      <c r="B9" s="1" t="s">
        <v>26</v>
      </c>
      <c r="C9" s="1"/>
      <c r="D9" s="1">
        <v>48.61</v>
      </c>
      <c r="E9" s="1">
        <v>23.977</v>
      </c>
      <c r="F9" s="32">
        <v>24.632999999999999</v>
      </c>
      <c r="G9" s="7">
        <v>1</v>
      </c>
      <c r="H9" s="1">
        <v>45</v>
      </c>
      <c r="I9" s="13" t="s">
        <v>92</v>
      </c>
      <c r="J9" s="1">
        <v>19.2</v>
      </c>
      <c r="K9" s="1">
        <f t="shared" si="1"/>
        <v>4.777000000000001</v>
      </c>
      <c r="L9" s="1"/>
      <c r="M9" s="1"/>
      <c r="N9" s="1">
        <v>0</v>
      </c>
      <c r="O9" s="1">
        <f t="shared" si="2"/>
        <v>4.7953999999999999</v>
      </c>
      <c r="P9" s="5">
        <f t="shared" si="7"/>
        <v>37.7072</v>
      </c>
      <c r="Q9" s="5">
        <f>S9</f>
        <v>55</v>
      </c>
      <c r="R9" s="5"/>
      <c r="S9" s="1">
        <v>55</v>
      </c>
      <c r="T9" s="1">
        <f t="shared" si="4"/>
        <v>16.606122534095174</v>
      </c>
      <c r="U9" s="1">
        <f t="shared" si="5"/>
        <v>5.1367977645243359</v>
      </c>
      <c r="V9" s="1" t="s">
        <v>23</v>
      </c>
      <c r="W9" s="1"/>
      <c r="X9" s="1">
        <f t="shared" si="6"/>
        <v>55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30</v>
      </c>
      <c r="B10" s="1" t="s">
        <v>31</v>
      </c>
      <c r="C10" s="1"/>
      <c r="D10" s="1">
        <v>230</v>
      </c>
      <c r="E10" s="1">
        <v>71</v>
      </c>
      <c r="F10" s="32">
        <v>159</v>
      </c>
      <c r="G10" s="7">
        <v>0.4</v>
      </c>
      <c r="H10" s="1">
        <v>50</v>
      </c>
      <c r="I10" s="13" t="s">
        <v>92</v>
      </c>
      <c r="J10" s="1">
        <v>286</v>
      </c>
      <c r="K10" s="1">
        <f t="shared" si="1"/>
        <v>-215</v>
      </c>
      <c r="L10" s="1"/>
      <c r="M10" s="1"/>
      <c r="N10" s="1">
        <v>36</v>
      </c>
      <c r="O10" s="1">
        <f t="shared" si="2"/>
        <v>14.2</v>
      </c>
      <c r="P10" s="5"/>
      <c r="Q10" s="5">
        <f t="shared" si="3"/>
        <v>0</v>
      </c>
      <c r="R10" s="5"/>
      <c r="S10" s="1"/>
      <c r="T10" s="1">
        <f t="shared" si="4"/>
        <v>13.732394366197184</v>
      </c>
      <c r="U10" s="1">
        <f t="shared" si="5"/>
        <v>13.732394366197184</v>
      </c>
      <c r="V10" s="1" t="s">
        <v>23</v>
      </c>
      <c r="W10" s="1"/>
      <c r="X10" s="1">
        <f t="shared" si="6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32</v>
      </c>
      <c r="B11" s="1" t="s">
        <v>31</v>
      </c>
      <c r="C11" s="1">
        <v>30</v>
      </c>
      <c r="D11" s="1">
        <v>108</v>
      </c>
      <c r="E11" s="1">
        <v>50</v>
      </c>
      <c r="F11" s="32">
        <v>88</v>
      </c>
      <c r="G11" s="7">
        <v>0.45</v>
      </c>
      <c r="H11" s="1">
        <v>45</v>
      </c>
      <c r="I11" s="13" t="s">
        <v>92</v>
      </c>
      <c r="J11" s="1">
        <v>219</v>
      </c>
      <c r="K11" s="1">
        <f t="shared" si="1"/>
        <v>-169</v>
      </c>
      <c r="L11" s="1"/>
      <c r="M11" s="1"/>
      <c r="N11" s="1">
        <v>0</v>
      </c>
      <c r="O11" s="1">
        <f t="shared" si="2"/>
        <v>10</v>
      </c>
      <c r="P11" s="5">
        <f t="shared" si="7"/>
        <v>42</v>
      </c>
      <c r="Q11" s="5">
        <f>S11</f>
        <v>55</v>
      </c>
      <c r="R11" s="5"/>
      <c r="S11" s="1">
        <v>55</v>
      </c>
      <c r="T11" s="1">
        <f t="shared" si="4"/>
        <v>14.3</v>
      </c>
      <c r="U11" s="1">
        <f t="shared" si="5"/>
        <v>8.8000000000000007</v>
      </c>
      <c r="V11" s="1" t="s">
        <v>23</v>
      </c>
      <c r="W11" s="1"/>
      <c r="X11" s="1">
        <f t="shared" si="6"/>
        <v>25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33</v>
      </c>
      <c r="B12" s="1" t="s">
        <v>31</v>
      </c>
      <c r="C12" s="1">
        <v>30</v>
      </c>
      <c r="D12" s="1">
        <v>204</v>
      </c>
      <c r="E12" s="1">
        <v>57</v>
      </c>
      <c r="F12" s="32">
        <v>177</v>
      </c>
      <c r="G12" s="7">
        <v>0.33</v>
      </c>
      <c r="H12" s="1">
        <v>45</v>
      </c>
      <c r="I12" s="13" t="s">
        <v>92</v>
      </c>
      <c r="J12" s="1">
        <v>58</v>
      </c>
      <c r="K12" s="1">
        <f t="shared" si="1"/>
        <v>-1</v>
      </c>
      <c r="L12" s="1"/>
      <c r="M12" s="1"/>
      <c r="N12" s="1">
        <v>40</v>
      </c>
      <c r="O12" s="1">
        <f t="shared" si="2"/>
        <v>11.4</v>
      </c>
      <c r="P12" s="5"/>
      <c r="Q12" s="5">
        <f t="shared" si="3"/>
        <v>0</v>
      </c>
      <c r="R12" s="5"/>
      <c r="S12" s="1"/>
      <c r="T12" s="1">
        <f t="shared" si="4"/>
        <v>19.035087719298247</v>
      </c>
      <c r="U12" s="1">
        <f t="shared" si="5"/>
        <v>19.035087719298247</v>
      </c>
      <c r="V12" s="1" t="s">
        <v>23</v>
      </c>
      <c r="W12" s="1"/>
      <c r="X12" s="1">
        <f t="shared" si="6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34</v>
      </c>
      <c r="B13" s="1" t="s">
        <v>31</v>
      </c>
      <c r="C13" s="1"/>
      <c r="D13" s="1">
        <v>90</v>
      </c>
      <c r="E13" s="1">
        <v>52</v>
      </c>
      <c r="F13" s="32">
        <v>38</v>
      </c>
      <c r="G13" s="7">
        <v>0.3</v>
      </c>
      <c r="H13" s="1">
        <v>40</v>
      </c>
      <c r="I13" s="13" t="s">
        <v>92</v>
      </c>
      <c r="J13" s="1">
        <v>76</v>
      </c>
      <c r="K13" s="1">
        <f t="shared" si="1"/>
        <v>-24</v>
      </c>
      <c r="L13" s="1"/>
      <c r="M13" s="1"/>
      <c r="N13" s="1">
        <v>0</v>
      </c>
      <c r="O13" s="1">
        <f t="shared" si="2"/>
        <v>10.4</v>
      </c>
      <c r="P13" s="5">
        <f t="shared" si="7"/>
        <v>97.200000000000017</v>
      </c>
      <c r="Q13" s="5">
        <f t="shared" si="3"/>
        <v>97.200000000000017</v>
      </c>
      <c r="R13" s="5"/>
      <c r="S13" s="1"/>
      <c r="T13" s="1">
        <f t="shared" si="4"/>
        <v>13.000000000000002</v>
      </c>
      <c r="U13" s="1">
        <f t="shared" si="5"/>
        <v>3.6538461538461537</v>
      </c>
      <c r="V13" s="1" t="s">
        <v>23</v>
      </c>
      <c r="W13" s="1"/>
      <c r="X13" s="1">
        <f t="shared" si="6"/>
        <v>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35</v>
      </c>
      <c r="B14" s="1" t="s">
        <v>31</v>
      </c>
      <c r="C14" s="1"/>
      <c r="D14" s="1">
        <v>54</v>
      </c>
      <c r="E14" s="1">
        <v>15</v>
      </c>
      <c r="F14" s="32">
        <v>39</v>
      </c>
      <c r="G14" s="7">
        <v>0.35</v>
      </c>
      <c r="H14" s="1">
        <v>50</v>
      </c>
      <c r="I14" s="13" t="s">
        <v>92</v>
      </c>
      <c r="J14" s="1">
        <v>20</v>
      </c>
      <c r="K14" s="1">
        <f t="shared" si="1"/>
        <v>-5</v>
      </c>
      <c r="L14" s="1"/>
      <c r="M14" s="1"/>
      <c r="N14" s="1">
        <v>0</v>
      </c>
      <c r="O14" s="1">
        <f t="shared" si="2"/>
        <v>3</v>
      </c>
      <c r="P14" s="5"/>
      <c r="Q14" s="5">
        <f t="shared" si="3"/>
        <v>0</v>
      </c>
      <c r="R14" s="5"/>
      <c r="S14" s="1"/>
      <c r="T14" s="1">
        <f t="shared" si="4"/>
        <v>13</v>
      </c>
      <c r="U14" s="1">
        <f t="shared" si="5"/>
        <v>13</v>
      </c>
      <c r="V14" s="1" t="s">
        <v>23</v>
      </c>
      <c r="W14" s="1"/>
      <c r="X14" s="1">
        <f t="shared" si="6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36</v>
      </c>
      <c r="B15" s="1" t="s">
        <v>26</v>
      </c>
      <c r="C15" s="1">
        <v>31.8</v>
      </c>
      <c r="D15" s="1">
        <v>26.7</v>
      </c>
      <c r="E15" s="1">
        <v>7.9180000000000001</v>
      </c>
      <c r="F15" s="32">
        <v>50.582000000000001</v>
      </c>
      <c r="G15" s="7">
        <v>1</v>
      </c>
      <c r="H15" s="1">
        <v>55</v>
      </c>
      <c r="I15" s="13" t="s">
        <v>92</v>
      </c>
      <c r="J15" s="1">
        <v>8</v>
      </c>
      <c r="K15" s="1">
        <f t="shared" si="1"/>
        <v>-8.1999999999999851E-2</v>
      </c>
      <c r="L15" s="1"/>
      <c r="M15" s="1"/>
      <c r="N15" s="1">
        <v>0</v>
      </c>
      <c r="O15" s="1">
        <f t="shared" si="2"/>
        <v>1.5836000000000001</v>
      </c>
      <c r="P15" s="5"/>
      <c r="Q15" s="5">
        <f t="shared" si="3"/>
        <v>0</v>
      </c>
      <c r="R15" s="5"/>
      <c r="S15" s="1"/>
      <c r="T15" s="1">
        <f t="shared" si="4"/>
        <v>31.941146754230864</v>
      </c>
      <c r="U15" s="1">
        <f t="shared" si="5"/>
        <v>31.941146754230864</v>
      </c>
      <c r="V15" s="1" t="s">
        <v>23</v>
      </c>
      <c r="W15" s="1"/>
      <c r="X15" s="1">
        <f t="shared" si="6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37</v>
      </c>
      <c r="B16" s="1" t="s">
        <v>26</v>
      </c>
      <c r="C16" s="1">
        <v>74.87</v>
      </c>
      <c r="D16" s="1">
        <v>269.274</v>
      </c>
      <c r="E16" s="1">
        <v>97.465000000000003</v>
      </c>
      <c r="F16" s="32">
        <v>246.679</v>
      </c>
      <c r="G16" s="7">
        <v>1</v>
      </c>
      <c r="H16" s="1">
        <v>50</v>
      </c>
      <c r="I16" s="13" t="s">
        <v>92</v>
      </c>
      <c r="J16" s="1">
        <v>290.91199999999998</v>
      </c>
      <c r="K16" s="1">
        <f t="shared" si="1"/>
        <v>-193.44699999999997</v>
      </c>
      <c r="L16" s="1"/>
      <c r="M16" s="1"/>
      <c r="N16" s="1">
        <v>132.80000000000001</v>
      </c>
      <c r="O16" s="1">
        <f t="shared" si="2"/>
        <v>19.493000000000002</v>
      </c>
      <c r="P16" s="5"/>
      <c r="Q16" s="5">
        <f t="shared" si="3"/>
        <v>0</v>
      </c>
      <c r="R16" s="5"/>
      <c r="S16" s="1"/>
      <c r="T16" s="1">
        <f t="shared" si="4"/>
        <v>19.467449853793671</v>
      </c>
      <c r="U16" s="1">
        <f t="shared" si="5"/>
        <v>19.467449853793671</v>
      </c>
      <c r="V16" s="1" t="s">
        <v>23</v>
      </c>
      <c r="W16" s="1"/>
      <c r="X16" s="1">
        <f t="shared" si="6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38</v>
      </c>
      <c r="B17" s="1" t="s">
        <v>26</v>
      </c>
      <c r="C17" s="1"/>
      <c r="D17" s="1">
        <v>26.58</v>
      </c>
      <c r="E17" s="1">
        <v>7.9619999999999997</v>
      </c>
      <c r="F17" s="32">
        <v>18.617999999999999</v>
      </c>
      <c r="G17" s="7">
        <v>1</v>
      </c>
      <c r="H17" s="1">
        <v>60</v>
      </c>
      <c r="I17" s="13" t="s">
        <v>92</v>
      </c>
      <c r="J17" s="1">
        <v>7.2</v>
      </c>
      <c r="K17" s="1">
        <f t="shared" si="1"/>
        <v>0.76199999999999957</v>
      </c>
      <c r="L17" s="1"/>
      <c r="M17" s="1"/>
      <c r="N17" s="1">
        <v>0</v>
      </c>
      <c r="O17" s="1">
        <f t="shared" si="2"/>
        <v>1.5924</v>
      </c>
      <c r="P17" s="5">
        <v>4</v>
      </c>
      <c r="Q17" s="5">
        <f t="shared" si="3"/>
        <v>4</v>
      </c>
      <c r="R17" s="5"/>
      <c r="S17" s="1"/>
      <c r="T17" s="1">
        <f t="shared" si="4"/>
        <v>14.203717658879677</v>
      </c>
      <c r="U17" s="1">
        <f t="shared" si="5"/>
        <v>11.69178598342125</v>
      </c>
      <c r="V17" s="1" t="s">
        <v>23</v>
      </c>
      <c r="W17" s="1"/>
      <c r="X17" s="1">
        <f t="shared" si="6"/>
        <v>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39</v>
      </c>
      <c r="B18" s="1" t="s">
        <v>26</v>
      </c>
      <c r="C18" s="1">
        <v>120.062</v>
      </c>
      <c r="D18" s="1"/>
      <c r="E18" s="1">
        <v>30.056999999999999</v>
      </c>
      <c r="F18" s="32">
        <v>90.004999999999995</v>
      </c>
      <c r="G18" s="7">
        <v>1</v>
      </c>
      <c r="H18" s="1">
        <v>60</v>
      </c>
      <c r="I18" s="13" t="s">
        <v>92</v>
      </c>
      <c r="J18" s="1">
        <v>24.722999999999999</v>
      </c>
      <c r="K18" s="1">
        <f t="shared" si="1"/>
        <v>5.3339999999999996</v>
      </c>
      <c r="L18" s="1"/>
      <c r="M18" s="1"/>
      <c r="N18" s="1">
        <v>0</v>
      </c>
      <c r="O18" s="1">
        <f t="shared" si="2"/>
        <v>6.0114000000000001</v>
      </c>
      <c r="P18" s="5"/>
      <c r="Q18" s="5">
        <f>S18</f>
        <v>80</v>
      </c>
      <c r="R18" s="5"/>
      <c r="S18" s="1">
        <v>80</v>
      </c>
      <c r="T18" s="1">
        <f t="shared" si="4"/>
        <v>28.280433842366168</v>
      </c>
      <c r="U18" s="1">
        <f t="shared" si="5"/>
        <v>14.972385800312738</v>
      </c>
      <c r="V18" s="1" t="s">
        <v>23</v>
      </c>
      <c r="W18" s="15" t="s">
        <v>93</v>
      </c>
      <c r="X18" s="1">
        <f t="shared" si="6"/>
        <v>80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40</v>
      </c>
      <c r="B19" s="1" t="s">
        <v>26</v>
      </c>
      <c r="C19" s="1">
        <v>31.74</v>
      </c>
      <c r="D19" s="1"/>
      <c r="E19" s="1">
        <v>7.0789999999999997</v>
      </c>
      <c r="F19" s="32">
        <v>24.661000000000001</v>
      </c>
      <c r="G19" s="7">
        <v>1</v>
      </c>
      <c r="H19" s="1">
        <v>60</v>
      </c>
      <c r="I19" s="13" t="s">
        <v>92</v>
      </c>
      <c r="J19" s="1">
        <v>6.4</v>
      </c>
      <c r="K19" s="1">
        <f t="shared" si="1"/>
        <v>0.67899999999999938</v>
      </c>
      <c r="L19" s="1"/>
      <c r="M19" s="1"/>
      <c r="N19" s="1">
        <v>0</v>
      </c>
      <c r="O19" s="1">
        <f t="shared" si="2"/>
        <v>1.4157999999999999</v>
      </c>
      <c r="P19" s="5"/>
      <c r="Q19" s="5">
        <f t="shared" si="3"/>
        <v>0</v>
      </c>
      <c r="R19" s="5"/>
      <c r="S19" s="1"/>
      <c r="T19" s="1">
        <f t="shared" si="4"/>
        <v>17.418420680887131</v>
      </c>
      <c r="U19" s="1">
        <f t="shared" si="5"/>
        <v>17.418420680887131</v>
      </c>
      <c r="V19" s="1" t="s">
        <v>23</v>
      </c>
      <c r="W19" s="15" t="s">
        <v>93</v>
      </c>
      <c r="X19" s="1">
        <f t="shared" si="6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41</v>
      </c>
      <c r="B20" s="1" t="s">
        <v>26</v>
      </c>
      <c r="C20" s="1"/>
      <c r="D20" s="1">
        <v>21.03</v>
      </c>
      <c r="E20" s="1">
        <v>6.1459999999999999</v>
      </c>
      <c r="F20" s="32">
        <v>14.884</v>
      </c>
      <c r="G20" s="7">
        <v>1</v>
      </c>
      <c r="H20" s="1">
        <v>70</v>
      </c>
      <c r="I20" s="13" t="s">
        <v>92</v>
      </c>
      <c r="J20" s="1">
        <v>5.6</v>
      </c>
      <c r="K20" s="1">
        <f t="shared" si="1"/>
        <v>0.54600000000000026</v>
      </c>
      <c r="L20" s="1"/>
      <c r="M20" s="1"/>
      <c r="N20" s="1">
        <v>0</v>
      </c>
      <c r="O20" s="1">
        <f t="shared" si="2"/>
        <v>1.2292000000000001</v>
      </c>
      <c r="P20" s="5">
        <v>4</v>
      </c>
      <c r="Q20" s="5">
        <f t="shared" si="3"/>
        <v>4</v>
      </c>
      <c r="R20" s="5"/>
      <c r="S20" s="1"/>
      <c r="T20" s="1">
        <f t="shared" si="4"/>
        <v>15.362837617962903</v>
      </c>
      <c r="U20" s="1">
        <f t="shared" si="5"/>
        <v>12.108688577936869</v>
      </c>
      <c r="V20" s="1" t="s">
        <v>23</v>
      </c>
      <c r="W20" s="1"/>
      <c r="X20" s="1">
        <f t="shared" si="6"/>
        <v>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42</v>
      </c>
      <c r="B21" s="1" t="s">
        <v>26</v>
      </c>
      <c r="C21" s="1">
        <v>31.641999999999999</v>
      </c>
      <c r="D21" s="1">
        <v>47.423000000000002</v>
      </c>
      <c r="E21" s="1">
        <v>7.8890000000000002</v>
      </c>
      <c r="F21" s="32">
        <v>71.176000000000002</v>
      </c>
      <c r="G21" s="7">
        <v>1</v>
      </c>
      <c r="H21" s="1">
        <v>70</v>
      </c>
      <c r="I21" s="13" t="s">
        <v>92</v>
      </c>
      <c r="J21" s="1">
        <v>7.2</v>
      </c>
      <c r="K21" s="1">
        <f t="shared" si="1"/>
        <v>0.68900000000000006</v>
      </c>
      <c r="L21" s="1"/>
      <c r="M21" s="1"/>
      <c r="N21" s="1">
        <v>0</v>
      </c>
      <c r="O21" s="1">
        <f t="shared" si="2"/>
        <v>1.5778000000000001</v>
      </c>
      <c r="P21" s="5"/>
      <c r="Q21" s="5">
        <f t="shared" si="3"/>
        <v>0</v>
      </c>
      <c r="R21" s="5"/>
      <c r="S21" s="1"/>
      <c r="T21" s="1">
        <f t="shared" si="4"/>
        <v>45.110913930789707</v>
      </c>
      <c r="U21" s="1">
        <f t="shared" si="5"/>
        <v>45.110913930789707</v>
      </c>
      <c r="V21" s="1" t="s">
        <v>23</v>
      </c>
      <c r="W21" s="15" t="s">
        <v>93</v>
      </c>
      <c r="X21" s="1">
        <f t="shared" si="6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43</v>
      </c>
      <c r="B22" s="1" t="s">
        <v>26</v>
      </c>
      <c r="C22" s="1"/>
      <c r="D22" s="1">
        <v>83.418000000000006</v>
      </c>
      <c r="E22" s="1">
        <v>36.179000000000002</v>
      </c>
      <c r="F22" s="32">
        <v>47.238999999999997</v>
      </c>
      <c r="G22" s="7">
        <v>1</v>
      </c>
      <c r="H22" s="1">
        <v>35</v>
      </c>
      <c r="I22" s="13" t="s">
        <v>92</v>
      </c>
      <c r="J22" s="1">
        <v>35.151000000000003</v>
      </c>
      <c r="K22" s="1">
        <f t="shared" si="1"/>
        <v>1.0279999999999987</v>
      </c>
      <c r="L22" s="1"/>
      <c r="M22" s="1"/>
      <c r="N22" s="1">
        <v>32.800000000000004</v>
      </c>
      <c r="O22" s="1">
        <f t="shared" si="2"/>
        <v>7.2358000000000002</v>
      </c>
      <c r="P22" s="5">
        <f t="shared" si="7"/>
        <v>14.026399999999995</v>
      </c>
      <c r="Q22" s="5">
        <f t="shared" si="3"/>
        <v>14.026399999999995</v>
      </c>
      <c r="R22" s="5"/>
      <c r="S22" s="1"/>
      <c r="T22" s="1">
        <f t="shared" si="4"/>
        <v>13</v>
      </c>
      <c r="U22" s="1">
        <f t="shared" si="5"/>
        <v>11.061527405400923</v>
      </c>
      <c r="V22" s="1" t="s">
        <v>23</v>
      </c>
      <c r="W22" s="1"/>
      <c r="X22" s="1">
        <f t="shared" si="6"/>
        <v>14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44</v>
      </c>
      <c r="B23" s="1" t="s">
        <v>26</v>
      </c>
      <c r="C23" s="1">
        <v>13.026</v>
      </c>
      <c r="D23" s="1">
        <v>55.878999999999998</v>
      </c>
      <c r="E23" s="1">
        <v>15.207000000000001</v>
      </c>
      <c r="F23" s="32">
        <v>53.698</v>
      </c>
      <c r="G23" s="7">
        <v>1</v>
      </c>
      <c r="H23" s="1">
        <v>40</v>
      </c>
      <c r="I23" s="13" t="s">
        <v>92</v>
      </c>
      <c r="J23" s="1">
        <v>165.91300000000001</v>
      </c>
      <c r="K23" s="1">
        <f t="shared" si="1"/>
        <v>-150.70600000000002</v>
      </c>
      <c r="L23" s="1"/>
      <c r="M23" s="1"/>
      <c r="N23" s="1">
        <v>0</v>
      </c>
      <c r="O23" s="1">
        <f t="shared" si="2"/>
        <v>3.0414000000000003</v>
      </c>
      <c r="P23" s="5"/>
      <c r="Q23" s="5">
        <f t="shared" si="3"/>
        <v>0</v>
      </c>
      <c r="R23" s="5"/>
      <c r="S23" s="1"/>
      <c r="T23" s="1">
        <f t="shared" si="4"/>
        <v>17.655684881962252</v>
      </c>
      <c r="U23" s="1">
        <f t="shared" si="5"/>
        <v>17.655684881962252</v>
      </c>
      <c r="V23" s="1" t="s">
        <v>23</v>
      </c>
      <c r="W23" s="1"/>
      <c r="X23" s="1">
        <f t="shared" si="6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45</v>
      </c>
      <c r="B24" s="1" t="s">
        <v>26</v>
      </c>
      <c r="C24" s="1"/>
      <c r="D24" s="1">
        <v>41.173000000000002</v>
      </c>
      <c r="E24" s="1">
        <v>38.563000000000002</v>
      </c>
      <c r="F24" s="32">
        <v>2.61</v>
      </c>
      <c r="G24" s="7">
        <v>1</v>
      </c>
      <c r="H24" s="1">
        <v>30</v>
      </c>
      <c r="I24" s="13" t="s">
        <v>92</v>
      </c>
      <c r="J24" s="1">
        <v>37.082000000000001</v>
      </c>
      <c r="K24" s="1">
        <f t="shared" si="1"/>
        <v>1.4810000000000016</v>
      </c>
      <c r="L24" s="1"/>
      <c r="M24" s="1"/>
      <c r="N24" s="1">
        <v>0</v>
      </c>
      <c r="O24" s="1">
        <f t="shared" si="2"/>
        <v>7.7126000000000001</v>
      </c>
      <c r="P24" s="5">
        <f>9*O24-N24-F24</f>
        <v>66.803399999999996</v>
      </c>
      <c r="Q24" s="5">
        <f t="shared" ref="Q24:Q27" si="8">S24</f>
        <v>80</v>
      </c>
      <c r="R24" s="5"/>
      <c r="S24" s="1">
        <v>80</v>
      </c>
      <c r="T24" s="1">
        <f t="shared" si="4"/>
        <v>10.711044265228328</v>
      </c>
      <c r="U24" s="1">
        <f t="shared" si="5"/>
        <v>0.33840728159116251</v>
      </c>
      <c r="V24" s="1" t="s">
        <v>23</v>
      </c>
      <c r="W24" s="1"/>
      <c r="X24" s="1">
        <f t="shared" si="6"/>
        <v>80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46</v>
      </c>
      <c r="B25" s="1" t="s">
        <v>26</v>
      </c>
      <c r="C25" s="1"/>
      <c r="D25" s="1">
        <v>27.26</v>
      </c>
      <c r="E25" s="1">
        <v>27.26</v>
      </c>
      <c r="F25" s="32"/>
      <c r="G25" s="7">
        <v>1</v>
      </c>
      <c r="H25" s="1">
        <v>30</v>
      </c>
      <c r="I25" s="13" t="s">
        <v>92</v>
      </c>
      <c r="J25" s="1">
        <v>25.3</v>
      </c>
      <c r="K25" s="1">
        <f t="shared" si="1"/>
        <v>1.9600000000000009</v>
      </c>
      <c r="L25" s="1"/>
      <c r="M25" s="1"/>
      <c r="N25" s="1">
        <v>0</v>
      </c>
      <c r="O25" s="1">
        <f t="shared" si="2"/>
        <v>5.452</v>
      </c>
      <c r="P25" s="5">
        <f>9*O25-N25-F25</f>
        <v>49.067999999999998</v>
      </c>
      <c r="Q25" s="5">
        <f t="shared" si="8"/>
        <v>80</v>
      </c>
      <c r="R25" s="5"/>
      <c r="S25" s="1">
        <v>80</v>
      </c>
      <c r="T25" s="1">
        <f t="shared" si="4"/>
        <v>14.673514306676449</v>
      </c>
      <c r="U25" s="1">
        <f t="shared" si="5"/>
        <v>0</v>
      </c>
      <c r="V25" s="1" t="s">
        <v>23</v>
      </c>
      <c r="W25" s="1"/>
      <c r="X25" s="1">
        <f t="shared" si="6"/>
        <v>80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47</v>
      </c>
      <c r="B26" s="1" t="s">
        <v>26</v>
      </c>
      <c r="C26" s="1">
        <v>24.349</v>
      </c>
      <c r="D26" s="1">
        <v>87.06</v>
      </c>
      <c r="E26" s="1">
        <v>50.74</v>
      </c>
      <c r="F26" s="32">
        <v>60.668999999999997</v>
      </c>
      <c r="G26" s="7">
        <v>1</v>
      </c>
      <c r="H26" s="1">
        <v>30</v>
      </c>
      <c r="I26" s="13" t="s">
        <v>92</v>
      </c>
      <c r="J26" s="1">
        <v>108.35299999999999</v>
      </c>
      <c r="K26" s="1">
        <f t="shared" si="1"/>
        <v>-57.612999999999992</v>
      </c>
      <c r="L26" s="1"/>
      <c r="M26" s="1"/>
      <c r="N26" s="1">
        <v>0</v>
      </c>
      <c r="O26" s="1">
        <f t="shared" si="2"/>
        <v>10.148</v>
      </c>
      <c r="P26" s="5">
        <f t="shared" si="7"/>
        <v>71.25500000000001</v>
      </c>
      <c r="Q26" s="5">
        <f t="shared" si="8"/>
        <v>90</v>
      </c>
      <c r="R26" s="5"/>
      <c r="S26" s="1">
        <v>90</v>
      </c>
      <c r="T26" s="1">
        <f t="shared" si="4"/>
        <v>14.847162002364996</v>
      </c>
      <c r="U26" s="1">
        <f t="shared" si="5"/>
        <v>5.978419392983839</v>
      </c>
      <c r="V26" s="1" t="s">
        <v>23</v>
      </c>
      <c r="W26" s="1"/>
      <c r="X26" s="1">
        <f t="shared" si="6"/>
        <v>90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48</v>
      </c>
      <c r="B27" s="1" t="s">
        <v>26</v>
      </c>
      <c r="C27" s="1">
        <v>102.678</v>
      </c>
      <c r="D27" s="1">
        <v>652.25800000000004</v>
      </c>
      <c r="E27" s="1">
        <v>347.18599999999998</v>
      </c>
      <c r="F27" s="32">
        <v>407.75</v>
      </c>
      <c r="G27" s="7">
        <v>1</v>
      </c>
      <c r="H27" s="1">
        <v>40</v>
      </c>
      <c r="I27" s="13" t="s">
        <v>92</v>
      </c>
      <c r="J27" s="1">
        <v>724.86199999999997</v>
      </c>
      <c r="K27" s="1">
        <f t="shared" si="1"/>
        <v>-377.67599999999999</v>
      </c>
      <c r="L27" s="1"/>
      <c r="M27" s="1"/>
      <c r="N27" s="1">
        <v>336</v>
      </c>
      <c r="O27" s="1">
        <f t="shared" si="2"/>
        <v>69.43719999999999</v>
      </c>
      <c r="P27" s="5">
        <f t="shared" si="7"/>
        <v>158.93359999999984</v>
      </c>
      <c r="Q27" s="5">
        <f t="shared" si="8"/>
        <v>250</v>
      </c>
      <c r="R27" s="5"/>
      <c r="S27" s="1">
        <v>250</v>
      </c>
      <c r="T27" s="1">
        <f t="shared" si="4"/>
        <v>14.311492974947148</v>
      </c>
      <c r="U27" s="1">
        <f t="shared" si="5"/>
        <v>10.711117383765476</v>
      </c>
      <c r="V27" s="1" t="s">
        <v>23</v>
      </c>
      <c r="W27" s="1"/>
      <c r="X27" s="1">
        <f t="shared" si="6"/>
        <v>250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49</v>
      </c>
      <c r="B28" s="1" t="s">
        <v>26</v>
      </c>
      <c r="C28" s="1"/>
      <c r="D28" s="1">
        <v>53.893999999999998</v>
      </c>
      <c r="E28" s="1">
        <v>35.973999999999997</v>
      </c>
      <c r="F28" s="32">
        <v>17.920000000000002</v>
      </c>
      <c r="G28" s="7">
        <v>1</v>
      </c>
      <c r="H28" s="1">
        <v>40</v>
      </c>
      <c r="I28" s="13" t="s">
        <v>92</v>
      </c>
      <c r="J28" s="1">
        <v>32.700000000000003</v>
      </c>
      <c r="K28" s="1">
        <f t="shared" si="1"/>
        <v>3.2739999999999938</v>
      </c>
      <c r="L28" s="1"/>
      <c r="M28" s="1"/>
      <c r="N28" s="1">
        <v>0</v>
      </c>
      <c r="O28" s="1">
        <f t="shared" si="2"/>
        <v>7.194799999999999</v>
      </c>
      <c r="P28" s="5">
        <f>11*O28-N28-F28</f>
        <v>61.222799999999992</v>
      </c>
      <c r="Q28" s="5">
        <f t="shared" si="3"/>
        <v>61.222799999999992</v>
      </c>
      <c r="R28" s="5"/>
      <c r="S28" s="1"/>
      <c r="T28" s="1">
        <f t="shared" si="4"/>
        <v>11</v>
      </c>
      <c r="U28" s="1">
        <f t="shared" si="5"/>
        <v>2.4906877189081009</v>
      </c>
      <c r="V28" s="1" t="s">
        <v>23</v>
      </c>
      <c r="W28" s="1"/>
      <c r="X28" s="1">
        <f t="shared" si="6"/>
        <v>61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50</v>
      </c>
      <c r="B29" s="1" t="s">
        <v>26</v>
      </c>
      <c r="C29" s="1"/>
      <c r="D29" s="1">
        <v>52.984999999999999</v>
      </c>
      <c r="E29" s="1">
        <v>26.489000000000001</v>
      </c>
      <c r="F29" s="32">
        <v>26.495999999999999</v>
      </c>
      <c r="G29" s="7">
        <v>1</v>
      </c>
      <c r="H29" s="1">
        <v>30</v>
      </c>
      <c r="I29" s="13" t="s">
        <v>92</v>
      </c>
      <c r="J29" s="1">
        <v>23.544</v>
      </c>
      <c r="K29" s="1">
        <f t="shared" si="1"/>
        <v>2.9450000000000003</v>
      </c>
      <c r="L29" s="1"/>
      <c r="M29" s="1"/>
      <c r="N29" s="1">
        <v>0</v>
      </c>
      <c r="O29" s="1">
        <f t="shared" si="2"/>
        <v>5.2978000000000005</v>
      </c>
      <c r="P29" s="5">
        <f t="shared" si="7"/>
        <v>42.375400000000013</v>
      </c>
      <c r="Q29" s="5">
        <f t="shared" si="3"/>
        <v>42.375400000000013</v>
      </c>
      <c r="R29" s="5"/>
      <c r="S29" s="1"/>
      <c r="T29" s="1">
        <f t="shared" si="4"/>
        <v>13</v>
      </c>
      <c r="U29" s="1">
        <f t="shared" si="5"/>
        <v>5.0013213031824524</v>
      </c>
      <c r="V29" s="1" t="s">
        <v>23</v>
      </c>
      <c r="W29" s="1"/>
      <c r="X29" s="1">
        <f t="shared" si="6"/>
        <v>42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51</v>
      </c>
      <c r="B30" s="1" t="s">
        <v>31</v>
      </c>
      <c r="C30" s="1"/>
      <c r="D30" s="1">
        <v>84</v>
      </c>
      <c r="E30" s="1">
        <v>21</v>
      </c>
      <c r="F30" s="32">
        <v>63</v>
      </c>
      <c r="G30" s="7">
        <v>0.35</v>
      </c>
      <c r="H30" s="1">
        <v>40</v>
      </c>
      <c r="I30" s="13" t="s">
        <v>92</v>
      </c>
      <c r="J30" s="1">
        <v>42</v>
      </c>
      <c r="K30" s="1">
        <f t="shared" si="1"/>
        <v>-21</v>
      </c>
      <c r="L30" s="1"/>
      <c r="M30" s="1"/>
      <c r="N30" s="1">
        <v>0</v>
      </c>
      <c r="O30" s="1">
        <f t="shared" si="2"/>
        <v>4.2</v>
      </c>
      <c r="P30" s="5"/>
      <c r="Q30" s="5">
        <f t="shared" si="3"/>
        <v>0</v>
      </c>
      <c r="R30" s="5"/>
      <c r="S30" s="1"/>
      <c r="T30" s="1">
        <f t="shared" si="4"/>
        <v>15</v>
      </c>
      <c r="U30" s="1">
        <f t="shared" si="5"/>
        <v>15</v>
      </c>
      <c r="V30" s="1" t="s">
        <v>23</v>
      </c>
      <c r="W30" s="1"/>
      <c r="X30" s="1">
        <f t="shared" si="6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52</v>
      </c>
      <c r="B31" s="1" t="s">
        <v>31</v>
      </c>
      <c r="C31" s="1">
        <v>42</v>
      </c>
      <c r="D31" s="1">
        <v>252</v>
      </c>
      <c r="E31" s="1">
        <v>79</v>
      </c>
      <c r="F31" s="32">
        <v>215</v>
      </c>
      <c r="G31" s="7">
        <v>0.4</v>
      </c>
      <c r="H31" s="1">
        <v>45</v>
      </c>
      <c r="I31" s="13" t="s">
        <v>92</v>
      </c>
      <c r="J31" s="1">
        <v>208</v>
      </c>
      <c r="K31" s="1">
        <f t="shared" si="1"/>
        <v>-129</v>
      </c>
      <c r="L31" s="1"/>
      <c r="M31" s="1"/>
      <c r="N31" s="1">
        <v>60</v>
      </c>
      <c r="O31" s="1">
        <f t="shared" si="2"/>
        <v>15.8</v>
      </c>
      <c r="P31" s="5"/>
      <c r="Q31" s="5">
        <f t="shared" si="3"/>
        <v>0</v>
      </c>
      <c r="R31" s="5"/>
      <c r="S31" s="1"/>
      <c r="T31" s="1">
        <f t="shared" si="4"/>
        <v>17.405063291139239</v>
      </c>
      <c r="U31" s="1">
        <f t="shared" si="5"/>
        <v>17.405063291139239</v>
      </c>
      <c r="V31" s="1" t="s">
        <v>23</v>
      </c>
      <c r="W31" s="1"/>
      <c r="X31" s="1">
        <f t="shared" si="6"/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53</v>
      </c>
      <c r="B32" s="1" t="s">
        <v>31</v>
      </c>
      <c r="C32" s="1"/>
      <c r="D32" s="1">
        <v>186</v>
      </c>
      <c r="E32" s="1">
        <v>60</v>
      </c>
      <c r="F32" s="32">
        <v>126</v>
      </c>
      <c r="G32" s="7">
        <v>0.4</v>
      </c>
      <c r="H32" s="1">
        <v>45</v>
      </c>
      <c r="I32" s="13" t="s">
        <v>92</v>
      </c>
      <c r="J32" s="1">
        <v>198</v>
      </c>
      <c r="K32" s="1">
        <f t="shared" si="1"/>
        <v>-138</v>
      </c>
      <c r="L32" s="1"/>
      <c r="M32" s="1"/>
      <c r="N32" s="1">
        <v>40</v>
      </c>
      <c r="O32" s="1">
        <f t="shared" si="2"/>
        <v>12</v>
      </c>
      <c r="P32" s="5"/>
      <c r="Q32" s="5">
        <f t="shared" si="3"/>
        <v>0</v>
      </c>
      <c r="R32" s="5"/>
      <c r="S32" s="1"/>
      <c r="T32" s="1">
        <f t="shared" si="4"/>
        <v>13.833333333333334</v>
      </c>
      <c r="U32" s="1">
        <f t="shared" si="5"/>
        <v>13.833333333333334</v>
      </c>
      <c r="V32" s="1" t="s">
        <v>23</v>
      </c>
      <c r="W32" s="1"/>
      <c r="X32" s="1">
        <f t="shared" si="6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54</v>
      </c>
      <c r="B33" s="1" t="s">
        <v>31</v>
      </c>
      <c r="C33" s="1"/>
      <c r="D33" s="1">
        <v>126</v>
      </c>
      <c r="E33" s="1">
        <v>36</v>
      </c>
      <c r="F33" s="32">
        <v>90</v>
      </c>
      <c r="G33" s="7">
        <v>0.4</v>
      </c>
      <c r="H33" s="1">
        <v>40</v>
      </c>
      <c r="I33" s="13" t="s">
        <v>92</v>
      </c>
      <c r="J33" s="1">
        <v>36</v>
      </c>
      <c r="K33" s="1">
        <f t="shared" si="1"/>
        <v>0</v>
      </c>
      <c r="L33" s="1"/>
      <c r="M33" s="1"/>
      <c r="N33" s="1">
        <v>0</v>
      </c>
      <c r="O33" s="1">
        <f t="shared" si="2"/>
        <v>7.2</v>
      </c>
      <c r="P33" s="5">
        <v>6</v>
      </c>
      <c r="Q33" s="5">
        <f t="shared" si="3"/>
        <v>6</v>
      </c>
      <c r="R33" s="5"/>
      <c r="S33" s="1"/>
      <c r="T33" s="1">
        <f t="shared" si="4"/>
        <v>13.333333333333332</v>
      </c>
      <c r="U33" s="1">
        <f t="shared" si="5"/>
        <v>12.5</v>
      </c>
      <c r="V33" s="1" t="s">
        <v>23</v>
      </c>
      <c r="W33" s="1"/>
      <c r="X33" s="1">
        <f t="shared" si="6"/>
        <v>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55</v>
      </c>
      <c r="B34" s="1" t="s">
        <v>31</v>
      </c>
      <c r="C34" s="1"/>
      <c r="D34" s="1">
        <v>114</v>
      </c>
      <c r="E34" s="1">
        <v>43</v>
      </c>
      <c r="F34" s="32">
        <v>71</v>
      </c>
      <c r="G34" s="7">
        <v>0.33</v>
      </c>
      <c r="H34" s="1">
        <v>45</v>
      </c>
      <c r="I34" s="13" t="s">
        <v>92</v>
      </c>
      <c r="J34" s="1">
        <v>43</v>
      </c>
      <c r="K34" s="1">
        <f t="shared" si="1"/>
        <v>0</v>
      </c>
      <c r="L34" s="1"/>
      <c r="M34" s="1"/>
      <c r="N34" s="1">
        <v>0</v>
      </c>
      <c r="O34" s="1">
        <f t="shared" si="2"/>
        <v>8.6</v>
      </c>
      <c r="P34" s="5">
        <f t="shared" si="7"/>
        <v>40.799999999999997</v>
      </c>
      <c r="Q34" s="5">
        <f t="shared" si="3"/>
        <v>40.799999999999997</v>
      </c>
      <c r="R34" s="5"/>
      <c r="S34" s="1"/>
      <c r="T34" s="1">
        <f t="shared" si="4"/>
        <v>13</v>
      </c>
      <c r="U34" s="1">
        <f t="shared" si="5"/>
        <v>8.2558139534883725</v>
      </c>
      <c r="V34" s="1" t="s">
        <v>23</v>
      </c>
      <c r="W34" s="1"/>
      <c r="X34" s="1">
        <f t="shared" si="6"/>
        <v>13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56</v>
      </c>
      <c r="B35" s="1" t="s">
        <v>31</v>
      </c>
      <c r="C35" s="1"/>
      <c r="D35" s="1">
        <v>126</v>
      </c>
      <c r="E35" s="1">
        <v>43</v>
      </c>
      <c r="F35" s="32">
        <v>83</v>
      </c>
      <c r="G35" s="7">
        <v>0.35</v>
      </c>
      <c r="H35" s="1">
        <v>40</v>
      </c>
      <c r="I35" s="13" t="s">
        <v>92</v>
      </c>
      <c r="J35" s="1">
        <v>122</v>
      </c>
      <c r="K35" s="1">
        <f t="shared" si="1"/>
        <v>-79</v>
      </c>
      <c r="L35" s="1"/>
      <c r="M35" s="1"/>
      <c r="N35" s="1">
        <v>0</v>
      </c>
      <c r="O35" s="1">
        <f t="shared" si="2"/>
        <v>8.6</v>
      </c>
      <c r="P35" s="5">
        <f t="shared" si="7"/>
        <v>28.799999999999997</v>
      </c>
      <c r="Q35" s="5">
        <f t="shared" si="3"/>
        <v>28.799999999999997</v>
      </c>
      <c r="R35" s="5"/>
      <c r="S35" s="1"/>
      <c r="T35" s="1">
        <f t="shared" si="4"/>
        <v>13</v>
      </c>
      <c r="U35" s="1">
        <f t="shared" si="5"/>
        <v>9.6511627906976756</v>
      </c>
      <c r="V35" s="1" t="s">
        <v>23</v>
      </c>
      <c r="W35" s="1"/>
      <c r="X35" s="1">
        <f t="shared" si="6"/>
        <v>10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57</v>
      </c>
      <c r="B36" s="1" t="s">
        <v>26</v>
      </c>
      <c r="C36" s="1"/>
      <c r="D36" s="1">
        <v>25.407</v>
      </c>
      <c r="E36" s="1">
        <v>1.417</v>
      </c>
      <c r="F36" s="32">
        <v>23.99</v>
      </c>
      <c r="G36" s="7">
        <v>1</v>
      </c>
      <c r="H36" s="1">
        <v>40</v>
      </c>
      <c r="I36" s="13" t="s">
        <v>92</v>
      </c>
      <c r="J36" s="1">
        <v>1.4</v>
      </c>
      <c r="K36" s="1">
        <f t="shared" si="1"/>
        <v>1.7000000000000126E-2</v>
      </c>
      <c r="L36" s="1"/>
      <c r="M36" s="1"/>
      <c r="N36" s="1">
        <v>0</v>
      </c>
      <c r="O36" s="1">
        <f t="shared" si="2"/>
        <v>0.28339999999999999</v>
      </c>
      <c r="P36" s="5"/>
      <c r="Q36" s="5">
        <f t="shared" si="3"/>
        <v>0</v>
      </c>
      <c r="R36" s="5"/>
      <c r="S36" s="1"/>
      <c r="T36" s="1">
        <f t="shared" si="4"/>
        <v>84.65067043048694</v>
      </c>
      <c r="U36" s="1">
        <f t="shared" si="5"/>
        <v>84.65067043048694</v>
      </c>
      <c r="V36" s="1" t="s">
        <v>23</v>
      </c>
      <c r="W36" s="1"/>
      <c r="X36" s="1">
        <f t="shared" si="6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58</v>
      </c>
      <c r="B37" s="1" t="s">
        <v>31</v>
      </c>
      <c r="C37" s="1"/>
      <c r="D37" s="1">
        <v>84</v>
      </c>
      <c r="E37" s="1">
        <v>16</v>
      </c>
      <c r="F37" s="32">
        <v>68</v>
      </c>
      <c r="G37" s="7">
        <v>0.35</v>
      </c>
      <c r="H37" s="1">
        <v>40</v>
      </c>
      <c r="I37" s="13" t="s">
        <v>92</v>
      </c>
      <c r="J37" s="1">
        <v>16</v>
      </c>
      <c r="K37" s="1">
        <f t="shared" si="1"/>
        <v>0</v>
      </c>
      <c r="L37" s="1"/>
      <c r="M37" s="1"/>
      <c r="N37" s="1">
        <v>0</v>
      </c>
      <c r="O37" s="1">
        <f t="shared" si="2"/>
        <v>3.2</v>
      </c>
      <c r="P37" s="5"/>
      <c r="Q37" s="5">
        <f t="shared" si="3"/>
        <v>0</v>
      </c>
      <c r="R37" s="5"/>
      <c r="S37" s="1"/>
      <c r="T37" s="1">
        <f t="shared" si="4"/>
        <v>21.25</v>
      </c>
      <c r="U37" s="1">
        <f t="shared" si="5"/>
        <v>21.25</v>
      </c>
      <c r="V37" s="1" t="s">
        <v>23</v>
      </c>
      <c r="W37" s="1"/>
      <c r="X37" s="1">
        <f t="shared" si="6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59</v>
      </c>
      <c r="B38" s="1" t="s">
        <v>31</v>
      </c>
      <c r="C38" s="1"/>
      <c r="D38" s="1">
        <v>162</v>
      </c>
      <c r="E38" s="1">
        <v>43</v>
      </c>
      <c r="F38" s="32">
        <v>119</v>
      </c>
      <c r="G38" s="7">
        <v>0.35</v>
      </c>
      <c r="H38" s="1">
        <v>40</v>
      </c>
      <c r="I38" s="13" t="s">
        <v>92</v>
      </c>
      <c r="J38" s="1">
        <v>121</v>
      </c>
      <c r="K38" s="1">
        <f t="shared" si="1"/>
        <v>-78</v>
      </c>
      <c r="L38" s="1"/>
      <c r="M38" s="1"/>
      <c r="N38" s="1">
        <v>30</v>
      </c>
      <c r="O38" s="1">
        <f t="shared" si="2"/>
        <v>8.6</v>
      </c>
      <c r="P38" s="5"/>
      <c r="Q38" s="5">
        <f t="shared" si="3"/>
        <v>0</v>
      </c>
      <c r="R38" s="5"/>
      <c r="S38" s="1"/>
      <c r="T38" s="1">
        <f t="shared" si="4"/>
        <v>17.325581395348838</v>
      </c>
      <c r="U38" s="1">
        <f t="shared" si="5"/>
        <v>17.325581395348838</v>
      </c>
      <c r="V38" s="1" t="s">
        <v>23</v>
      </c>
      <c r="W38" s="1"/>
      <c r="X38" s="1">
        <f t="shared" si="6"/>
        <v>0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60</v>
      </c>
      <c r="B39" s="1" t="s">
        <v>26</v>
      </c>
      <c r="C39" s="1">
        <v>32.334000000000003</v>
      </c>
      <c r="D39" s="1">
        <v>356.601</v>
      </c>
      <c r="E39" s="1">
        <v>40.377000000000002</v>
      </c>
      <c r="F39" s="32">
        <v>348.55799999999999</v>
      </c>
      <c r="G39" s="7">
        <v>1</v>
      </c>
      <c r="H39" s="1">
        <v>50</v>
      </c>
      <c r="I39" s="13" t="s">
        <v>92</v>
      </c>
      <c r="J39" s="1">
        <v>113.89700000000001</v>
      </c>
      <c r="K39" s="1">
        <f t="shared" si="1"/>
        <v>-73.52000000000001</v>
      </c>
      <c r="L39" s="1"/>
      <c r="M39" s="1"/>
      <c r="N39" s="1">
        <v>150.4</v>
      </c>
      <c r="O39" s="1">
        <f t="shared" si="2"/>
        <v>8.0754000000000001</v>
      </c>
      <c r="P39" s="5"/>
      <c r="Q39" s="5">
        <f t="shared" si="3"/>
        <v>0</v>
      </c>
      <c r="R39" s="5"/>
      <c r="S39" s="1"/>
      <c r="T39" s="1">
        <f t="shared" si="4"/>
        <v>61.787403719939562</v>
      </c>
      <c r="U39" s="1">
        <f t="shared" si="5"/>
        <v>61.787403719939562</v>
      </c>
      <c r="V39" s="1" t="s">
        <v>23</v>
      </c>
      <c r="W39" s="1"/>
      <c r="X39" s="1">
        <f t="shared" si="6"/>
        <v>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61</v>
      </c>
      <c r="B40" s="1" t="s">
        <v>26</v>
      </c>
      <c r="C40" s="1"/>
      <c r="D40" s="1">
        <v>96.977999999999994</v>
      </c>
      <c r="E40" s="1">
        <v>16.170999999999999</v>
      </c>
      <c r="F40" s="32">
        <v>80.807000000000002</v>
      </c>
      <c r="G40" s="7">
        <v>1</v>
      </c>
      <c r="H40" s="1">
        <v>50</v>
      </c>
      <c r="I40" s="13" t="s">
        <v>92</v>
      </c>
      <c r="J40" s="1">
        <v>24.7</v>
      </c>
      <c r="K40" s="1">
        <f t="shared" si="1"/>
        <v>-8.5289999999999999</v>
      </c>
      <c r="L40" s="1"/>
      <c r="M40" s="1"/>
      <c r="N40" s="1">
        <v>35.200000000000003</v>
      </c>
      <c r="O40" s="1">
        <f t="shared" si="2"/>
        <v>3.2342</v>
      </c>
      <c r="P40" s="5"/>
      <c r="Q40" s="5">
        <f t="shared" si="3"/>
        <v>0</v>
      </c>
      <c r="R40" s="5"/>
      <c r="S40" s="1"/>
      <c r="T40" s="1">
        <f t="shared" si="4"/>
        <v>35.868839280192937</v>
      </c>
      <c r="U40" s="1">
        <f t="shared" si="5"/>
        <v>35.868839280192937</v>
      </c>
      <c r="V40" s="1" t="s">
        <v>23</v>
      </c>
      <c r="W40" s="1"/>
      <c r="X40" s="1">
        <f t="shared" si="6"/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62</v>
      </c>
      <c r="B41" s="1" t="s">
        <v>26</v>
      </c>
      <c r="C41" s="1">
        <v>21.411999999999999</v>
      </c>
      <c r="D41" s="1"/>
      <c r="E41" s="1">
        <v>1.4330000000000001</v>
      </c>
      <c r="F41" s="32">
        <v>19.978999999999999</v>
      </c>
      <c r="G41" s="7">
        <v>1</v>
      </c>
      <c r="H41" s="1">
        <v>40</v>
      </c>
      <c r="I41" s="13" t="s">
        <v>92</v>
      </c>
      <c r="J41" s="1">
        <v>1.4330000000000001</v>
      </c>
      <c r="K41" s="1">
        <f t="shared" si="1"/>
        <v>0</v>
      </c>
      <c r="L41" s="1"/>
      <c r="M41" s="1"/>
      <c r="N41" s="1">
        <v>0</v>
      </c>
      <c r="O41" s="1">
        <f t="shared" si="2"/>
        <v>0.28660000000000002</v>
      </c>
      <c r="P41" s="5"/>
      <c r="Q41" s="5">
        <f t="shared" si="3"/>
        <v>0</v>
      </c>
      <c r="R41" s="5"/>
      <c r="S41" s="1"/>
      <c r="T41" s="1">
        <f t="shared" si="4"/>
        <v>69.710397766922526</v>
      </c>
      <c r="U41" s="1">
        <f t="shared" si="5"/>
        <v>69.710397766922526</v>
      </c>
      <c r="V41" s="1" t="s">
        <v>23</v>
      </c>
      <c r="W41" s="15" t="s">
        <v>93</v>
      </c>
      <c r="X41" s="1">
        <f t="shared" si="6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63</v>
      </c>
      <c r="B42" s="1" t="s">
        <v>31</v>
      </c>
      <c r="C42" s="1">
        <v>80</v>
      </c>
      <c r="D42" s="1">
        <v>360</v>
      </c>
      <c r="E42" s="1">
        <v>121</v>
      </c>
      <c r="F42" s="32">
        <v>319</v>
      </c>
      <c r="G42" s="7">
        <v>0.45</v>
      </c>
      <c r="H42" s="1">
        <v>50</v>
      </c>
      <c r="I42" s="13" t="s">
        <v>92</v>
      </c>
      <c r="J42" s="1">
        <v>309</v>
      </c>
      <c r="K42" s="1">
        <f t="shared" si="1"/>
        <v>-188</v>
      </c>
      <c r="L42" s="1"/>
      <c r="M42" s="1"/>
      <c r="N42" s="1">
        <v>100</v>
      </c>
      <c r="O42" s="1">
        <f t="shared" si="2"/>
        <v>24.2</v>
      </c>
      <c r="P42" s="5"/>
      <c r="Q42" s="5">
        <f t="shared" si="3"/>
        <v>0</v>
      </c>
      <c r="R42" s="5"/>
      <c r="S42" s="1"/>
      <c r="T42" s="1">
        <f t="shared" si="4"/>
        <v>17.314049586776861</v>
      </c>
      <c r="U42" s="1">
        <f t="shared" si="5"/>
        <v>17.314049586776861</v>
      </c>
      <c r="V42" s="1" t="s">
        <v>23</v>
      </c>
      <c r="W42" s="1"/>
      <c r="X42" s="1">
        <f t="shared" si="6"/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64</v>
      </c>
      <c r="B43" s="1" t="s">
        <v>26</v>
      </c>
      <c r="C43" s="1"/>
      <c r="D43" s="1">
        <v>54.040999999999997</v>
      </c>
      <c r="E43" s="1">
        <v>24.116</v>
      </c>
      <c r="F43" s="32">
        <v>29.925000000000001</v>
      </c>
      <c r="G43" s="7">
        <v>1</v>
      </c>
      <c r="H43" s="1">
        <v>40</v>
      </c>
      <c r="I43" s="13" t="s">
        <v>92</v>
      </c>
      <c r="J43" s="1">
        <v>28.417999999999999</v>
      </c>
      <c r="K43" s="1">
        <f t="shared" si="1"/>
        <v>-4.3019999999999996</v>
      </c>
      <c r="L43" s="1"/>
      <c r="M43" s="1"/>
      <c r="N43" s="1">
        <v>0</v>
      </c>
      <c r="O43" s="1">
        <f t="shared" si="2"/>
        <v>4.8231999999999999</v>
      </c>
      <c r="P43" s="5">
        <f t="shared" si="7"/>
        <v>32.776600000000002</v>
      </c>
      <c r="Q43" s="5">
        <f t="shared" si="3"/>
        <v>32.776600000000002</v>
      </c>
      <c r="R43" s="5"/>
      <c r="S43" s="1"/>
      <c r="T43" s="1">
        <f t="shared" si="4"/>
        <v>13</v>
      </c>
      <c r="U43" s="1">
        <f t="shared" si="5"/>
        <v>6.2043871288770944</v>
      </c>
      <c r="V43" s="1" t="s">
        <v>23</v>
      </c>
      <c r="W43" s="1"/>
      <c r="X43" s="1">
        <f t="shared" si="6"/>
        <v>33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65</v>
      </c>
      <c r="B44" s="1" t="s">
        <v>31</v>
      </c>
      <c r="C44" s="1">
        <v>40</v>
      </c>
      <c r="D44" s="1">
        <v>280</v>
      </c>
      <c r="E44" s="1">
        <v>93</v>
      </c>
      <c r="F44" s="32">
        <v>227</v>
      </c>
      <c r="G44" s="7">
        <v>0.45</v>
      </c>
      <c r="H44" s="1">
        <v>50</v>
      </c>
      <c r="I44" s="13" t="s">
        <v>92</v>
      </c>
      <c r="J44" s="1">
        <v>266</v>
      </c>
      <c r="K44" s="1">
        <f t="shared" si="1"/>
        <v>-173</v>
      </c>
      <c r="L44" s="1"/>
      <c r="M44" s="1"/>
      <c r="N44" s="1">
        <v>70</v>
      </c>
      <c r="O44" s="1">
        <f t="shared" si="2"/>
        <v>18.600000000000001</v>
      </c>
      <c r="P44" s="5"/>
      <c r="Q44" s="5">
        <f t="shared" si="3"/>
        <v>0</v>
      </c>
      <c r="R44" s="5"/>
      <c r="S44" s="1"/>
      <c r="T44" s="1">
        <f t="shared" si="4"/>
        <v>15.96774193548387</v>
      </c>
      <c r="U44" s="1">
        <f t="shared" si="5"/>
        <v>15.96774193548387</v>
      </c>
      <c r="V44" s="1" t="s">
        <v>23</v>
      </c>
      <c r="W44" s="1"/>
      <c r="X44" s="1">
        <f t="shared" si="6"/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66</v>
      </c>
      <c r="B45" s="1" t="s">
        <v>31</v>
      </c>
      <c r="C45" s="1">
        <v>42</v>
      </c>
      <c r="D45" s="1">
        <v>150</v>
      </c>
      <c r="E45" s="1">
        <v>49</v>
      </c>
      <c r="F45" s="32">
        <v>143</v>
      </c>
      <c r="G45" s="7">
        <v>0.45</v>
      </c>
      <c r="H45" s="1">
        <v>50</v>
      </c>
      <c r="I45" s="13" t="s">
        <v>92</v>
      </c>
      <c r="J45" s="1">
        <v>144</v>
      </c>
      <c r="K45" s="1">
        <f t="shared" si="1"/>
        <v>-95</v>
      </c>
      <c r="L45" s="1"/>
      <c r="M45" s="1"/>
      <c r="N45" s="1">
        <v>34</v>
      </c>
      <c r="O45" s="1">
        <f t="shared" si="2"/>
        <v>9.8000000000000007</v>
      </c>
      <c r="P45" s="5"/>
      <c r="Q45" s="5">
        <f t="shared" si="3"/>
        <v>0</v>
      </c>
      <c r="R45" s="5"/>
      <c r="S45" s="1"/>
      <c r="T45" s="1">
        <f t="shared" si="4"/>
        <v>18.061224489795919</v>
      </c>
      <c r="U45" s="1">
        <f t="shared" si="5"/>
        <v>18.061224489795919</v>
      </c>
      <c r="V45" s="1" t="s">
        <v>23</v>
      </c>
      <c r="W45" s="1"/>
      <c r="X45" s="1">
        <f t="shared" si="6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67</v>
      </c>
      <c r="B46" s="1" t="s">
        <v>26</v>
      </c>
      <c r="C46" s="1">
        <v>54.28</v>
      </c>
      <c r="D46" s="1">
        <v>207.89699999999999</v>
      </c>
      <c r="E46" s="1">
        <v>70.581000000000003</v>
      </c>
      <c r="F46" s="32">
        <v>190.233</v>
      </c>
      <c r="G46" s="7">
        <v>1</v>
      </c>
      <c r="H46" s="1">
        <v>50</v>
      </c>
      <c r="I46" s="13" t="s">
        <v>92</v>
      </c>
      <c r="J46" s="1">
        <v>85.304000000000002</v>
      </c>
      <c r="K46" s="1">
        <f t="shared" si="1"/>
        <v>-14.722999999999999</v>
      </c>
      <c r="L46" s="1"/>
      <c r="M46" s="1"/>
      <c r="N46" s="1">
        <v>100</v>
      </c>
      <c r="O46" s="1">
        <f t="shared" si="2"/>
        <v>14.116200000000001</v>
      </c>
      <c r="P46" s="5"/>
      <c r="Q46" s="5">
        <f t="shared" si="3"/>
        <v>0</v>
      </c>
      <c r="R46" s="5"/>
      <c r="S46" s="1"/>
      <c r="T46" s="1">
        <f t="shared" si="4"/>
        <v>20.560278261855171</v>
      </c>
      <c r="U46" s="1">
        <f t="shared" si="5"/>
        <v>20.560278261855171</v>
      </c>
      <c r="V46" s="1" t="s">
        <v>23</v>
      </c>
      <c r="W46" s="1"/>
      <c r="X46" s="1">
        <f t="shared" si="6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68</v>
      </c>
      <c r="B47" s="1" t="s">
        <v>26</v>
      </c>
      <c r="C47" s="1"/>
      <c r="D47" s="1">
        <v>28.54</v>
      </c>
      <c r="E47" s="1"/>
      <c r="F47" s="32">
        <v>28.54</v>
      </c>
      <c r="G47" s="7">
        <v>1</v>
      </c>
      <c r="H47" s="1">
        <v>40</v>
      </c>
      <c r="I47" s="13" t="s">
        <v>92</v>
      </c>
      <c r="J47" s="1"/>
      <c r="K47" s="1">
        <f t="shared" si="1"/>
        <v>0</v>
      </c>
      <c r="L47" s="1"/>
      <c r="M47" s="1"/>
      <c r="N47" s="1">
        <v>0</v>
      </c>
      <c r="O47" s="1">
        <f t="shared" si="2"/>
        <v>0</v>
      </c>
      <c r="P47" s="5"/>
      <c r="Q47" s="5">
        <f t="shared" si="3"/>
        <v>0</v>
      </c>
      <c r="R47" s="5"/>
      <c r="S47" s="1"/>
      <c r="T47" s="1" t="e">
        <f t="shared" si="4"/>
        <v>#DIV/0!</v>
      </c>
      <c r="U47" s="1" t="e">
        <f t="shared" si="5"/>
        <v>#DIV/0!</v>
      </c>
      <c r="V47" s="1" t="s">
        <v>23</v>
      </c>
      <c r="W47" s="1"/>
      <c r="X47" s="1">
        <f t="shared" si="6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69</v>
      </c>
      <c r="B48" s="1" t="s">
        <v>26</v>
      </c>
      <c r="C48" s="1"/>
      <c r="D48" s="1">
        <v>33.378</v>
      </c>
      <c r="E48" s="1">
        <v>18.062999999999999</v>
      </c>
      <c r="F48" s="32">
        <v>15.315</v>
      </c>
      <c r="G48" s="7">
        <v>1</v>
      </c>
      <c r="H48" s="1">
        <v>50</v>
      </c>
      <c r="I48" s="13" t="s">
        <v>92</v>
      </c>
      <c r="J48" s="1">
        <v>16.7</v>
      </c>
      <c r="K48" s="1">
        <f t="shared" si="1"/>
        <v>1.3629999999999995</v>
      </c>
      <c r="L48" s="1"/>
      <c r="M48" s="1"/>
      <c r="N48" s="1">
        <v>0</v>
      </c>
      <c r="O48" s="1">
        <f t="shared" si="2"/>
        <v>3.6125999999999996</v>
      </c>
      <c r="P48" s="5">
        <f t="shared" si="7"/>
        <v>31.648799999999994</v>
      </c>
      <c r="Q48" s="5">
        <f t="shared" si="3"/>
        <v>31.648799999999994</v>
      </c>
      <c r="R48" s="5"/>
      <c r="S48" s="1"/>
      <c r="T48" s="1">
        <f t="shared" si="4"/>
        <v>13</v>
      </c>
      <c r="U48" s="1">
        <f t="shared" si="5"/>
        <v>4.2393290151137686</v>
      </c>
      <c r="V48" s="1" t="s">
        <v>23</v>
      </c>
      <c r="W48" s="1"/>
      <c r="X48" s="1">
        <f t="shared" si="6"/>
        <v>32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70</v>
      </c>
      <c r="B49" s="1" t="s">
        <v>31</v>
      </c>
      <c r="C49" s="1"/>
      <c r="D49" s="1">
        <v>120</v>
      </c>
      <c r="E49" s="1">
        <v>27</v>
      </c>
      <c r="F49" s="32">
        <v>93</v>
      </c>
      <c r="G49" s="7">
        <v>0.4</v>
      </c>
      <c r="H49" s="1">
        <v>40</v>
      </c>
      <c r="I49" s="13" t="s">
        <v>92</v>
      </c>
      <c r="J49" s="1">
        <v>27</v>
      </c>
      <c r="K49" s="1">
        <f t="shared" si="1"/>
        <v>0</v>
      </c>
      <c r="L49" s="1"/>
      <c r="M49" s="1"/>
      <c r="N49" s="1">
        <v>0</v>
      </c>
      <c r="O49" s="1">
        <f t="shared" si="2"/>
        <v>5.4</v>
      </c>
      <c r="P49" s="5"/>
      <c r="Q49" s="5">
        <f t="shared" si="3"/>
        <v>0</v>
      </c>
      <c r="R49" s="5"/>
      <c r="S49" s="1"/>
      <c r="T49" s="1">
        <f t="shared" si="4"/>
        <v>17.222222222222221</v>
      </c>
      <c r="U49" s="1">
        <f t="shared" si="5"/>
        <v>17.222222222222221</v>
      </c>
      <c r="V49" s="1" t="s">
        <v>23</v>
      </c>
      <c r="W49" s="1"/>
      <c r="X49" s="1">
        <f t="shared" si="6"/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71</v>
      </c>
      <c r="B50" s="1" t="s">
        <v>31</v>
      </c>
      <c r="C50" s="1"/>
      <c r="D50" s="1">
        <v>90</v>
      </c>
      <c r="E50" s="1">
        <v>23</v>
      </c>
      <c r="F50" s="32">
        <v>67</v>
      </c>
      <c r="G50" s="7">
        <v>0.4</v>
      </c>
      <c r="H50" s="1">
        <v>40</v>
      </c>
      <c r="I50" s="13" t="s">
        <v>92</v>
      </c>
      <c r="J50" s="1">
        <v>23</v>
      </c>
      <c r="K50" s="1">
        <f t="shared" si="1"/>
        <v>0</v>
      </c>
      <c r="L50" s="1"/>
      <c r="M50" s="1"/>
      <c r="N50" s="1">
        <v>0</v>
      </c>
      <c r="O50" s="1">
        <f t="shared" si="2"/>
        <v>4.5999999999999996</v>
      </c>
      <c r="P50" s="5"/>
      <c r="Q50" s="5">
        <f t="shared" si="3"/>
        <v>0</v>
      </c>
      <c r="R50" s="5"/>
      <c r="S50" s="1"/>
      <c r="T50" s="1">
        <f t="shared" si="4"/>
        <v>14.565217391304349</v>
      </c>
      <c r="U50" s="1">
        <f t="shared" si="5"/>
        <v>14.565217391304349</v>
      </c>
      <c r="V50" s="1" t="s">
        <v>23</v>
      </c>
      <c r="W50" s="1"/>
      <c r="X50" s="1">
        <f t="shared" si="6"/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72</v>
      </c>
      <c r="B51" s="1" t="s">
        <v>26</v>
      </c>
      <c r="C51" s="1">
        <v>24.344000000000001</v>
      </c>
      <c r="D51" s="1"/>
      <c r="E51" s="1">
        <v>9.7759999999999998</v>
      </c>
      <c r="F51" s="32">
        <v>14.568</v>
      </c>
      <c r="G51" s="7">
        <v>1</v>
      </c>
      <c r="H51" s="1">
        <v>40</v>
      </c>
      <c r="I51" s="13" t="s">
        <v>92</v>
      </c>
      <c r="J51" s="1">
        <v>8.5</v>
      </c>
      <c r="K51" s="1">
        <f t="shared" si="1"/>
        <v>1.2759999999999998</v>
      </c>
      <c r="L51" s="1"/>
      <c r="M51" s="1"/>
      <c r="N51" s="1">
        <v>0</v>
      </c>
      <c r="O51" s="1">
        <f t="shared" si="2"/>
        <v>1.9552</v>
      </c>
      <c r="P51" s="5">
        <f t="shared" si="7"/>
        <v>10.849600000000001</v>
      </c>
      <c r="Q51" s="5">
        <f t="shared" si="3"/>
        <v>10.849600000000001</v>
      </c>
      <c r="R51" s="5"/>
      <c r="S51" s="1"/>
      <c r="T51" s="1">
        <f t="shared" si="4"/>
        <v>13</v>
      </c>
      <c r="U51" s="1">
        <f t="shared" si="5"/>
        <v>7.4509001636661205</v>
      </c>
      <c r="V51" s="1" t="s">
        <v>23</v>
      </c>
      <c r="W51" s="1"/>
      <c r="X51" s="1">
        <f t="shared" si="6"/>
        <v>11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73</v>
      </c>
      <c r="B52" s="1" t="s">
        <v>31</v>
      </c>
      <c r="C52" s="1">
        <v>42</v>
      </c>
      <c r="D52" s="1">
        <v>192</v>
      </c>
      <c r="E52" s="1">
        <v>96</v>
      </c>
      <c r="F52" s="32">
        <v>138</v>
      </c>
      <c r="G52" s="7">
        <v>0.35</v>
      </c>
      <c r="H52" s="1">
        <v>40</v>
      </c>
      <c r="I52" s="13" t="s">
        <v>92</v>
      </c>
      <c r="J52" s="1">
        <v>123</v>
      </c>
      <c r="K52" s="1">
        <f t="shared" si="1"/>
        <v>-27</v>
      </c>
      <c r="L52" s="1"/>
      <c r="M52" s="1"/>
      <c r="N52" s="1">
        <v>32</v>
      </c>
      <c r="O52" s="1">
        <f t="shared" si="2"/>
        <v>19.2</v>
      </c>
      <c r="P52" s="5">
        <f t="shared" si="7"/>
        <v>79.599999999999994</v>
      </c>
      <c r="Q52" s="5">
        <f t="shared" si="3"/>
        <v>79.599999999999994</v>
      </c>
      <c r="R52" s="5"/>
      <c r="S52" s="1"/>
      <c r="T52" s="1">
        <f t="shared" si="4"/>
        <v>13</v>
      </c>
      <c r="U52" s="1">
        <f t="shared" si="5"/>
        <v>8.8541666666666679</v>
      </c>
      <c r="V52" s="1" t="s">
        <v>23</v>
      </c>
      <c r="W52" s="1"/>
      <c r="X52" s="1">
        <f t="shared" si="6"/>
        <v>28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75" thickBot="1" x14ac:dyDescent="0.3">
      <c r="A53" s="1" t="s">
        <v>74</v>
      </c>
      <c r="B53" s="1" t="s">
        <v>31</v>
      </c>
      <c r="C53" s="1">
        <v>42</v>
      </c>
      <c r="D53" s="1">
        <v>318</v>
      </c>
      <c r="E53" s="1">
        <v>129</v>
      </c>
      <c r="F53" s="32">
        <v>231</v>
      </c>
      <c r="G53" s="7">
        <v>0.35</v>
      </c>
      <c r="H53" s="1">
        <v>45</v>
      </c>
      <c r="I53" s="13" t="s">
        <v>92</v>
      </c>
      <c r="J53" s="1">
        <v>227</v>
      </c>
      <c r="K53" s="1">
        <f t="shared" si="1"/>
        <v>-98</v>
      </c>
      <c r="L53" s="1"/>
      <c r="M53" s="1"/>
      <c r="N53" s="1">
        <v>49.6</v>
      </c>
      <c r="O53" s="1">
        <f t="shared" si="2"/>
        <v>25.8</v>
      </c>
      <c r="P53" s="5">
        <f t="shared" si="7"/>
        <v>54.800000000000011</v>
      </c>
      <c r="Q53" s="5">
        <f t="shared" si="3"/>
        <v>54.800000000000011</v>
      </c>
      <c r="R53" s="5"/>
      <c r="S53" s="1"/>
      <c r="T53" s="1">
        <f t="shared" si="4"/>
        <v>13.000000000000002</v>
      </c>
      <c r="U53" s="1">
        <f t="shared" si="5"/>
        <v>10.875968992248062</v>
      </c>
      <c r="V53" s="1" t="s">
        <v>23</v>
      </c>
      <c r="W53" s="1"/>
      <c r="X53" s="1">
        <f t="shared" si="6"/>
        <v>19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s="16" customFormat="1" x14ac:dyDescent="0.25">
      <c r="A54" s="21" t="s">
        <v>97</v>
      </c>
      <c r="B54" s="22" t="s">
        <v>26</v>
      </c>
      <c r="C54" s="23"/>
      <c r="D54" s="23"/>
      <c r="E54" s="24">
        <f>E55</f>
        <v>2.7130000000000001</v>
      </c>
      <c r="F54" s="25">
        <f>F55</f>
        <v>51.372</v>
      </c>
      <c r="G54" s="7">
        <v>1</v>
      </c>
      <c r="H54" s="1">
        <v>55</v>
      </c>
      <c r="I54" s="13" t="s">
        <v>92</v>
      </c>
      <c r="J54" s="1"/>
      <c r="K54" s="1"/>
      <c r="L54" s="1"/>
      <c r="M54" s="1"/>
      <c r="N54" s="1">
        <v>21.200000000000003</v>
      </c>
      <c r="O54" s="1">
        <f t="shared" si="2"/>
        <v>0.54259999999999997</v>
      </c>
      <c r="P54" s="5"/>
      <c r="Q54" s="5">
        <f t="shared" si="3"/>
        <v>0</v>
      </c>
      <c r="R54" s="5"/>
      <c r="S54" s="1"/>
      <c r="T54" s="1">
        <f t="shared" si="4"/>
        <v>133.74861776631036</v>
      </c>
      <c r="U54" s="1">
        <f t="shared" si="5"/>
        <v>133.74861776631036</v>
      </c>
      <c r="V54" s="1" t="s">
        <v>23</v>
      </c>
      <c r="W54" s="1"/>
      <c r="X54" s="1">
        <f t="shared" si="6"/>
        <v>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75" thickBot="1" x14ac:dyDescent="0.3">
      <c r="A55" s="26" t="s">
        <v>75</v>
      </c>
      <c r="B55" s="27" t="s">
        <v>26</v>
      </c>
      <c r="C55" s="27"/>
      <c r="D55" s="30">
        <v>54.085000000000001</v>
      </c>
      <c r="E55" s="28">
        <v>2.7130000000000001</v>
      </c>
      <c r="F55" s="29">
        <v>51.372</v>
      </c>
      <c r="G55" s="17">
        <v>0</v>
      </c>
      <c r="H55" s="18">
        <v>55</v>
      </c>
      <c r="I55" s="19" t="s">
        <v>95</v>
      </c>
      <c r="J55" s="18">
        <v>2.7</v>
      </c>
      <c r="K55" s="18">
        <f t="shared" ref="K55:K71" si="9">E55-J55</f>
        <v>1.2999999999999901E-2</v>
      </c>
      <c r="L55" s="18"/>
      <c r="M55" s="18"/>
      <c r="N55" s="18"/>
      <c r="O55" s="18">
        <f t="shared" si="2"/>
        <v>0.54259999999999997</v>
      </c>
      <c r="P55" s="20"/>
      <c r="Q55" s="5">
        <f t="shared" si="3"/>
        <v>0</v>
      </c>
      <c r="R55" s="20"/>
      <c r="S55" s="18"/>
      <c r="T55" s="1">
        <f t="shared" si="4"/>
        <v>94.677478805750098</v>
      </c>
      <c r="U55" s="18">
        <f t="shared" si="5"/>
        <v>94.677478805750098</v>
      </c>
      <c r="V55" s="18" t="s">
        <v>23</v>
      </c>
      <c r="W55" s="31" t="s">
        <v>96</v>
      </c>
      <c r="X55" s="1">
        <f t="shared" si="6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76</v>
      </c>
      <c r="B56" s="1" t="s">
        <v>26</v>
      </c>
      <c r="C56" s="1">
        <v>35.57</v>
      </c>
      <c r="D56" s="1"/>
      <c r="E56" s="1">
        <v>0.85499999999999998</v>
      </c>
      <c r="F56" s="32">
        <v>34.715000000000003</v>
      </c>
      <c r="G56" s="7">
        <v>1</v>
      </c>
      <c r="H56" s="1">
        <v>60</v>
      </c>
      <c r="I56" s="13" t="s">
        <v>92</v>
      </c>
      <c r="J56" s="1">
        <v>0.8</v>
      </c>
      <c r="K56" s="1">
        <f t="shared" si="9"/>
        <v>5.4999999999999938E-2</v>
      </c>
      <c r="L56" s="1"/>
      <c r="M56" s="1"/>
      <c r="N56" s="1">
        <v>0</v>
      </c>
      <c r="O56" s="1">
        <f t="shared" si="2"/>
        <v>0.17099999999999999</v>
      </c>
      <c r="P56" s="5"/>
      <c r="Q56" s="5">
        <f t="shared" si="3"/>
        <v>0</v>
      </c>
      <c r="R56" s="5"/>
      <c r="S56" s="1"/>
      <c r="T56" s="1">
        <f t="shared" si="4"/>
        <v>203.01169590643278</v>
      </c>
      <c r="U56" s="1">
        <f t="shared" si="5"/>
        <v>203.01169590643278</v>
      </c>
      <c r="V56" s="1" t="s">
        <v>23</v>
      </c>
      <c r="W56" s="1"/>
      <c r="X56" s="1">
        <f t="shared" si="6"/>
        <v>0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77</v>
      </c>
      <c r="B57" s="1" t="s">
        <v>26</v>
      </c>
      <c r="C57" s="1">
        <v>60.38</v>
      </c>
      <c r="D57" s="1">
        <v>223.22499999999999</v>
      </c>
      <c r="E57" s="1">
        <v>58.04</v>
      </c>
      <c r="F57" s="32">
        <v>225.565</v>
      </c>
      <c r="G57" s="7">
        <v>1</v>
      </c>
      <c r="H57" s="1">
        <v>60</v>
      </c>
      <c r="I57" s="13" t="s">
        <v>92</v>
      </c>
      <c r="J57" s="1">
        <v>86.7</v>
      </c>
      <c r="K57" s="1">
        <f t="shared" si="9"/>
        <v>-28.660000000000004</v>
      </c>
      <c r="L57" s="1"/>
      <c r="M57" s="1"/>
      <c r="N57" s="1">
        <v>108</v>
      </c>
      <c r="O57" s="1">
        <f t="shared" si="2"/>
        <v>11.608000000000001</v>
      </c>
      <c r="P57" s="5"/>
      <c r="Q57" s="5">
        <f t="shared" si="3"/>
        <v>0</v>
      </c>
      <c r="R57" s="5"/>
      <c r="S57" s="1"/>
      <c r="T57" s="1">
        <f t="shared" si="4"/>
        <v>28.735785665058579</v>
      </c>
      <c r="U57" s="1">
        <f t="shared" si="5"/>
        <v>28.735785665058579</v>
      </c>
      <c r="V57" s="1" t="s">
        <v>23</v>
      </c>
      <c r="W57" s="15" t="s">
        <v>93</v>
      </c>
      <c r="X57" s="1">
        <f t="shared" si="6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78</v>
      </c>
      <c r="B58" s="1" t="s">
        <v>26</v>
      </c>
      <c r="C58" s="1"/>
      <c r="D58" s="1">
        <v>284.84399999999999</v>
      </c>
      <c r="E58" s="1">
        <v>70.453999999999994</v>
      </c>
      <c r="F58" s="32">
        <v>214.39</v>
      </c>
      <c r="G58" s="7">
        <v>1</v>
      </c>
      <c r="H58" s="1">
        <v>60</v>
      </c>
      <c r="I58" s="13" t="s">
        <v>92</v>
      </c>
      <c r="J58" s="1">
        <v>389.6</v>
      </c>
      <c r="K58" s="1">
        <f t="shared" si="9"/>
        <v>-319.14600000000002</v>
      </c>
      <c r="L58" s="1"/>
      <c r="M58" s="1"/>
      <c r="N58" s="1">
        <v>150</v>
      </c>
      <c r="O58" s="1">
        <f t="shared" si="2"/>
        <v>14.090799999999998</v>
      </c>
      <c r="P58" s="5"/>
      <c r="Q58" s="5">
        <f t="shared" si="3"/>
        <v>0</v>
      </c>
      <c r="R58" s="5"/>
      <c r="S58" s="1"/>
      <c r="T58" s="1">
        <f t="shared" si="4"/>
        <v>25.860135691373099</v>
      </c>
      <c r="U58" s="1">
        <f t="shared" si="5"/>
        <v>25.860135691373099</v>
      </c>
      <c r="V58" s="1" t="s">
        <v>23</v>
      </c>
      <c r="W58" s="1"/>
      <c r="X58" s="1">
        <f t="shared" si="6"/>
        <v>0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79</v>
      </c>
      <c r="B59" s="1" t="s">
        <v>26</v>
      </c>
      <c r="C59" s="1">
        <v>29.872</v>
      </c>
      <c r="D59" s="1">
        <v>159.92099999999999</v>
      </c>
      <c r="E59" s="1">
        <v>37.100999999999999</v>
      </c>
      <c r="F59" s="32">
        <v>152.69200000000001</v>
      </c>
      <c r="G59" s="7">
        <v>1</v>
      </c>
      <c r="H59" s="1">
        <v>60</v>
      </c>
      <c r="I59" s="13" t="s">
        <v>92</v>
      </c>
      <c r="J59" s="1">
        <v>58.393999999999998</v>
      </c>
      <c r="K59" s="1">
        <f t="shared" si="9"/>
        <v>-21.292999999999999</v>
      </c>
      <c r="L59" s="1"/>
      <c r="M59" s="1"/>
      <c r="N59" s="1">
        <v>74</v>
      </c>
      <c r="O59" s="1">
        <f t="shared" si="2"/>
        <v>7.4201999999999995</v>
      </c>
      <c r="P59" s="5"/>
      <c r="Q59" s="5">
        <f t="shared" si="3"/>
        <v>0</v>
      </c>
      <c r="R59" s="5"/>
      <c r="S59" s="1"/>
      <c r="T59" s="1">
        <f t="shared" si="4"/>
        <v>30.550659011886474</v>
      </c>
      <c r="U59" s="1">
        <f t="shared" si="5"/>
        <v>30.550659011886474</v>
      </c>
      <c r="V59" s="1" t="s">
        <v>23</v>
      </c>
      <c r="W59" s="1"/>
      <c r="X59" s="1">
        <f t="shared" si="6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80</v>
      </c>
      <c r="B60" s="1" t="s">
        <v>26</v>
      </c>
      <c r="C60" s="1">
        <v>64.302999999999997</v>
      </c>
      <c r="D60" s="1">
        <v>214.01300000000001</v>
      </c>
      <c r="E60" s="1">
        <v>34.893999999999998</v>
      </c>
      <c r="F60" s="32">
        <v>243.422</v>
      </c>
      <c r="G60" s="7">
        <v>1</v>
      </c>
      <c r="H60" s="1">
        <v>55</v>
      </c>
      <c r="I60" s="13" t="s">
        <v>92</v>
      </c>
      <c r="J60" s="1">
        <v>33.9</v>
      </c>
      <c r="K60" s="1">
        <f t="shared" si="9"/>
        <v>0.99399999999999977</v>
      </c>
      <c r="L60" s="1"/>
      <c r="M60" s="1"/>
      <c r="N60" s="1">
        <v>150</v>
      </c>
      <c r="O60" s="1">
        <f t="shared" si="2"/>
        <v>6.9787999999999997</v>
      </c>
      <c r="P60" s="5"/>
      <c r="Q60" s="5">
        <f t="shared" si="3"/>
        <v>0</v>
      </c>
      <c r="R60" s="5"/>
      <c r="S60" s="1"/>
      <c r="T60" s="1">
        <f t="shared" si="4"/>
        <v>56.373875164784785</v>
      </c>
      <c r="U60" s="1">
        <f t="shared" si="5"/>
        <v>56.373875164784785</v>
      </c>
      <c r="V60" s="1" t="s">
        <v>23</v>
      </c>
      <c r="W60" s="15" t="s">
        <v>93</v>
      </c>
      <c r="X60" s="1">
        <f t="shared" si="6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81</v>
      </c>
      <c r="B61" s="1" t="s">
        <v>31</v>
      </c>
      <c r="C61" s="1"/>
      <c r="D61" s="1">
        <v>40</v>
      </c>
      <c r="E61" s="1">
        <v>13</v>
      </c>
      <c r="F61" s="32">
        <v>27</v>
      </c>
      <c r="G61" s="7">
        <v>0.5</v>
      </c>
      <c r="H61" s="1">
        <v>60</v>
      </c>
      <c r="I61" s="13" t="s">
        <v>92</v>
      </c>
      <c r="J61" s="1">
        <v>26</v>
      </c>
      <c r="K61" s="1">
        <f t="shared" si="9"/>
        <v>-13</v>
      </c>
      <c r="L61" s="1"/>
      <c r="M61" s="1"/>
      <c r="N61" s="1">
        <v>0</v>
      </c>
      <c r="O61" s="1">
        <f t="shared" si="2"/>
        <v>2.6</v>
      </c>
      <c r="P61" s="5">
        <f t="shared" ref="P61:P71" si="10">13*O61-N61-F61</f>
        <v>6.8000000000000043</v>
      </c>
      <c r="Q61" s="5">
        <f t="shared" si="3"/>
        <v>6.8000000000000043</v>
      </c>
      <c r="R61" s="5"/>
      <c r="S61" s="1"/>
      <c r="T61" s="1">
        <f t="shared" si="4"/>
        <v>13.000000000000002</v>
      </c>
      <c r="U61" s="1">
        <f t="shared" si="5"/>
        <v>10.384615384615385</v>
      </c>
      <c r="V61" s="1" t="s">
        <v>23</v>
      </c>
      <c r="W61" s="1"/>
      <c r="X61" s="1">
        <f t="shared" si="6"/>
        <v>3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82</v>
      </c>
      <c r="B62" s="1" t="s">
        <v>26</v>
      </c>
      <c r="C62" s="1"/>
      <c r="D62" s="1">
        <v>75.385000000000005</v>
      </c>
      <c r="E62" s="1">
        <v>26.795999999999999</v>
      </c>
      <c r="F62" s="32">
        <v>48.588999999999999</v>
      </c>
      <c r="G62" s="7">
        <v>1</v>
      </c>
      <c r="H62" s="1">
        <v>55</v>
      </c>
      <c r="I62" s="13" t="s">
        <v>92</v>
      </c>
      <c r="J62" s="1">
        <v>26.1</v>
      </c>
      <c r="K62" s="1">
        <f t="shared" si="9"/>
        <v>0.69599999999999795</v>
      </c>
      <c r="L62" s="1"/>
      <c r="M62" s="1"/>
      <c r="N62" s="1">
        <v>27.200000000000003</v>
      </c>
      <c r="O62" s="1">
        <f t="shared" si="2"/>
        <v>5.3591999999999995</v>
      </c>
      <c r="P62" s="5"/>
      <c r="Q62" s="5">
        <f t="shared" si="3"/>
        <v>0</v>
      </c>
      <c r="R62" s="5"/>
      <c r="S62" s="1"/>
      <c r="T62" s="1">
        <f t="shared" si="4"/>
        <v>14.141849529780567</v>
      </c>
      <c r="U62" s="1">
        <f t="shared" si="5"/>
        <v>14.141849529780567</v>
      </c>
      <c r="V62" s="1" t="s">
        <v>23</v>
      </c>
      <c r="W62" s="1"/>
      <c r="X62" s="1">
        <f t="shared" si="6"/>
        <v>0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83</v>
      </c>
      <c r="B63" s="1" t="s">
        <v>31</v>
      </c>
      <c r="C63" s="1"/>
      <c r="D63" s="1">
        <v>138</v>
      </c>
      <c r="E63" s="1">
        <v>62.695999999999998</v>
      </c>
      <c r="F63" s="32">
        <v>75.304000000000002</v>
      </c>
      <c r="G63" s="7">
        <v>0.5</v>
      </c>
      <c r="H63" s="1">
        <v>40</v>
      </c>
      <c r="I63" s="13" t="s">
        <v>92</v>
      </c>
      <c r="J63" s="1">
        <v>62</v>
      </c>
      <c r="K63" s="1">
        <f t="shared" si="9"/>
        <v>0.69599999999999795</v>
      </c>
      <c r="L63" s="1"/>
      <c r="M63" s="1"/>
      <c r="N63" s="1">
        <v>35</v>
      </c>
      <c r="O63" s="1">
        <f t="shared" si="2"/>
        <v>12.539199999999999</v>
      </c>
      <c r="P63" s="5">
        <f t="shared" si="10"/>
        <v>52.705599999999976</v>
      </c>
      <c r="Q63" s="5">
        <f t="shared" si="3"/>
        <v>52.705599999999976</v>
      </c>
      <c r="R63" s="5"/>
      <c r="S63" s="1"/>
      <c r="T63" s="1">
        <f t="shared" si="4"/>
        <v>12.999999999999998</v>
      </c>
      <c r="U63" s="1">
        <f t="shared" si="5"/>
        <v>8.7967334439198677</v>
      </c>
      <c r="V63" s="1" t="s">
        <v>23</v>
      </c>
      <c r="W63" s="1"/>
      <c r="X63" s="1">
        <f t="shared" si="6"/>
        <v>26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84</v>
      </c>
      <c r="B64" s="1" t="s">
        <v>31</v>
      </c>
      <c r="C64" s="1"/>
      <c r="D64" s="1">
        <v>50</v>
      </c>
      <c r="E64" s="1">
        <v>21</v>
      </c>
      <c r="F64" s="32">
        <v>29</v>
      </c>
      <c r="G64" s="7">
        <v>0.5</v>
      </c>
      <c r="H64" s="1">
        <v>60</v>
      </c>
      <c r="I64" s="13" t="s">
        <v>92</v>
      </c>
      <c r="J64" s="1">
        <v>28</v>
      </c>
      <c r="K64" s="1">
        <f t="shared" si="9"/>
        <v>-7</v>
      </c>
      <c r="L64" s="1"/>
      <c r="M64" s="1"/>
      <c r="N64" s="1">
        <v>0</v>
      </c>
      <c r="O64" s="1">
        <f t="shared" si="2"/>
        <v>4.2</v>
      </c>
      <c r="P64" s="5">
        <f t="shared" si="10"/>
        <v>25.6</v>
      </c>
      <c r="Q64" s="5">
        <f t="shared" si="3"/>
        <v>25.6</v>
      </c>
      <c r="R64" s="5"/>
      <c r="S64" s="1"/>
      <c r="T64" s="1">
        <f t="shared" si="4"/>
        <v>13</v>
      </c>
      <c r="U64" s="1">
        <f t="shared" si="5"/>
        <v>6.9047619047619042</v>
      </c>
      <c r="V64" s="1" t="s">
        <v>23</v>
      </c>
      <c r="W64" s="1"/>
      <c r="X64" s="1">
        <f t="shared" si="6"/>
        <v>13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85</v>
      </c>
      <c r="B65" s="1" t="s">
        <v>31</v>
      </c>
      <c r="C65" s="1"/>
      <c r="D65" s="1">
        <v>100</v>
      </c>
      <c r="E65" s="1">
        <v>63</v>
      </c>
      <c r="F65" s="32">
        <v>37</v>
      </c>
      <c r="G65" s="7">
        <v>0.4</v>
      </c>
      <c r="H65" s="1">
        <v>55</v>
      </c>
      <c r="I65" s="13" t="s">
        <v>92</v>
      </c>
      <c r="J65" s="1">
        <v>72</v>
      </c>
      <c r="K65" s="1">
        <f t="shared" si="9"/>
        <v>-9</v>
      </c>
      <c r="L65" s="1"/>
      <c r="M65" s="1"/>
      <c r="N65" s="1">
        <v>0</v>
      </c>
      <c r="O65" s="1">
        <f t="shared" si="2"/>
        <v>12.6</v>
      </c>
      <c r="P65" s="5">
        <f>12*O65-N65-F65</f>
        <v>114.19999999999999</v>
      </c>
      <c r="Q65" s="5">
        <f t="shared" si="3"/>
        <v>114.19999999999999</v>
      </c>
      <c r="R65" s="5"/>
      <c r="S65" s="1"/>
      <c r="T65" s="1">
        <f t="shared" si="4"/>
        <v>12</v>
      </c>
      <c r="U65" s="1">
        <f t="shared" si="5"/>
        <v>2.9365079365079367</v>
      </c>
      <c r="V65" s="1" t="s">
        <v>23</v>
      </c>
      <c r="W65" s="1"/>
      <c r="X65" s="1">
        <f t="shared" si="6"/>
        <v>46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86</v>
      </c>
      <c r="B66" s="1" t="s">
        <v>26</v>
      </c>
      <c r="C66" s="1"/>
      <c r="D66" s="1">
        <v>106.199</v>
      </c>
      <c r="E66" s="1">
        <v>38.393000000000001</v>
      </c>
      <c r="F66" s="32">
        <v>67.805999999999997</v>
      </c>
      <c r="G66" s="7">
        <v>1</v>
      </c>
      <c r="H66" s="1">
        <v>55</v>
      </c>
      <c r="I66" s="13" t="s">
        <v>92</v>
      </c>
      <c r="J66" s="1">
        <v>37.1</v>
      </c>
      <c r="K66" s="1">
        <f t="shared" si="9"/>
        <v>1.2929999999999993</v>
      </c>
      <c r="L66" s="1"/>
      <c r="M66" s="1"/>
      <c r="N66" s="1">
        <v>40.400000000000006</v>
      </c>
      <c r="O66" s="1">
        <f t="shared" si="2"/>
        <v>7.6786000000000003</v>
      </c>
      <c r="P66" s="5"/>
      <c r="Q66" s="5">
        <f t="shared" si="3"/>
        <v>0</v>
      </c>
      <c r="R66" s="5"/>
      <c r="S66" s="1"/>
      <c r="T66" s="1">
        <f t="shared" si="4"/>
        <v>14.09189175110046</v>
      </c>
      <c r="U66" s="1">
        <f t="shared" si="5"/>
        <v>14.09189175110046</v>
      </c>
      <c r="V66" s="1" t="s">
        <v>23</v>
      </c>
      <c r="W66" s="1"/>
      <c r="X66" s="1">
        <f t="shared" si="6"/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87</v>
      </c>
      <c r="B67" s="1" t="s">
        <v>26</v>
      </c>
      <c r="C67" s="1"/>
      <c r="D67" s="1">
        <v>53.634999999999998</v>
      </c>
      <c r="E67" s="1">
        <v>24.100999999999999</v>
      </c>
      <c r="F67" s="32">
        <v>29.533999999999999</v>
      </c>
      <c r="G67" s="7">
        <v>1</v>
      </c>
      <c r="H67" s="1">
        <v>55</v>
      </c>
      <c r="I67" s="13" t="s">
        <v>92</v>
      </c>
      <c r="J67" s="1">
        <v>23.2</v>
      </c>
      <c r="K67" s="1">
        <f t="shared" si="9"/>
        <v>0.9009999999999998</v>
      </c>
      <c r="L67" s="1"/>
      <c r="M67" s="1"/>
      <c r="N67" s="1">
        <v>0</v>
      </c>
      <c r="O67" s="1">
        <f t="shared" si="2"/>
        <v>4.8201999999999998</v>
      </c>
      <c r="P67" s="5">
        <f t="shared" si="10"/>
        <v>33.128599999999999</v>
      </c>
      <c r="Q67" s="5">
        <f t="shared" si="3"/>
        <v>33.128599999999999</v>
      </c>
      <c r="R67" s="5"/>
      <c r="S67" s="1"/>
      <c r="T67" s="1">
        <f t="shared" si="4"/>
        <v>13</v>
      </c>
      <c r="U67" s="1">
        <f t="shared" si="5"/>
        <v>6.1271316542882035</v>
      </c>
      <c r="V67" s="1" t="s">
        <v>23</v>
      </c>
      <c r="W67" s="1"/>
      <c r="X67" s="1">
        <f t="shared" si="6"/>
        <v>33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88</v>
      </c>
      <c r="B68" s="1" t="s">
        <v>31</v>
      </c>
      <c r="C68" s="1"/>
      <c r="D68" s="1">
        <v>72</v>
      </c>
      <c r="E68" s="1">
        <v>33</v>
      </c>
      <c r="F68" s="32">
        <v>39</v>
      </c>
      <c r="G68" s="7">
        <v>0.3</v>
      </c>
      <c r="H68" s="1">
        <v>40</v>
      </c>
      <c r="I68" s="13" t="s">
        <v>92</v>
      </c>
      <c r="J68" s="1">
        <v>91</v>
      </c>
      <c r="K68" s="1">
        <f t="shared" si="9"/>
        <v>-58</v>
      </c>
      <c r="L68" s="1"/>
      <c r="M68" s="1"/>
      <c r="N68" s="1">
        <v>0</v>
      </c>
      <c r="O68" s="1">
        <f t="shared" si="2"/>
        <v>6.6</v>
      </c>
      <c r="P68" s="5">
        <f t="shared" si="10"/>
        <v>46.8</v>
      </c>
      <c r="Q68" s="5">
        <f t="shared" si="3"/>
        <v>46.8</v>
      </c>
      <c r="R68" s="5"/>
      <c r="S68" s="1"/>
      <c r="T68" s="1">
        <f t="shared" si="4"/>
        <v>13</v>
      </c>
      <c r="U68" s="1">
        <f t="shared" si="5"/>
        <v>5.9090909090909092</v>
      </c>
      <c r="V68" s="1" t="s">
        <v>23</v>
      </c>
      <c r="W68" s="1"/>
      <c r="X68" s="1">
        <f t="shared" si="6"/>
        <v>14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89</v>
      </c>
      <c r="B69" s="1" t="s">
        <v>31</v>
      </c>
      <c r="C69" s="1"/>
      <c r="D69" s="1">
        <v>78</v>
      </c>
      <c r="E69" s="1">
        <v>25</v>
      </c>
      <c r="F69" s="32">
        <v>53</v>
      </c>
      <c r="G69" s="7">
        <v>0.3</v>
      </c>
      <c r="H69" s="1">
        <v>40</v>
      </c>
      <c r="I69" s="13" t="s">
        <v>92</v>
      </c>
      <c r="J69" s="1">
        <v>66</v>
      </c>
      <c r="K69" s="1">
        <f t="shared" si="9"/>
        <v>-41</v>
      </c>
      <c r="L69" s="1"/>
      <c r="M69" s="1"/>
      <c r="N69" s="1">
        <v>0</v>
      </c>
      <c r="O69" s="1">
        <f t="shared" si="2"/>
        <v>5</v>
      </c>
      <c r="P69" s="5">
        <f t="shared" si="10"/>
        <v>12</v>
      </c>
      <c r="Q69" s="5">
        <f t="shared" si="3"/>
        <v>12</v>
      </c>
      <c r="R69" s="5"/>
      <c r="S69" s="1"/>
      <c r="T69" s="1">
        <f t="shared" si="4"/>
        <v>13</v>
      </c>
      <c r="U69" s="1">
        <f t="shared" si="5"/>
        <v>10.6</v>
      </c>
      <c r="V69" s="1" t="s">
        <v>23</v>
      </c>
      <c r="W69" s="1"/>
      <c r="X69" s="1">
        <f t="shared" si="6"/>
        <v>4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90</v>
      </c>
      <c r="B70" s="1" t="s">
        <v>31</v>
      </c>
      <c r="C70" s="1"/>
      <c r="D70" s="1">
        <v>96</v>
      </c>
      <c r="E70" s="1">
        <v>14</v>
      </c>
      <c r="F70" s="32">
        <v>82</v>
      </c>
      <c r="G70" s="7">
        <v>0.3</v>
      </c>
      <c r="H70" s="1">
        <v>40</v>
      </c>
      <c r="I70" s="13" t="s">
        <v>92</v>
      </c>
      <c r="J70" s="1">
        <v>14</v>
      </c>
      <c r="K70" s="1">
        <f t="shared" si="9"/>
        <v>0</v>
      </c>
      <c r="L70" s="1"/>
      <c r="M70" s="1"/>
      <c r="N70" s="1">
        <v>0</v>
      </c>
      <c r="O70" s="1">
        <f t="shared" si="2"/>
        <v>2.8</v>
      </c>
      <c r="P70" s="5"/>
      <c r="Q70" s="5">
        <f t="shared" si="3"/>
        <v>0</v>
      </c>
      <c r="R70" s="5"/>
      <c r="S70" s="1"/>
      <c r="T70" s="1">
        <f t="shared" si="4"/>
        <v>29.285714285714288</v>
      </c>
      <c r="U70" s="1">
        <f t="shared" si="5"/>
        <v>29.285714285714288</v>
      </c>
      <c r="V70" s="1" t="s">
        <v>23</v>
      </c>
      <c r="W70" s="1"/>
      <c r="X70" s="1">
        <f t="shared" si="6"/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91</v>
      </c>
      <c r="B71" s="1" t="s">
        <v>31</v>
      </c>
      <c r="C71" s="1"/>
      <c r="D71" s="1">
        <v>170</v>
      </c>
      <c r="E71" s="1">
        <v>74</v>
      </c>
      <c r="F71" s="32">
        <v>96</v>
      </c>
      <c r="G71" s="7">
        <v>0.375</v>
      </c>
      <c r="H71" s="1">
        <v>50</v>
      </c>
      <c r="I71" s="13" t="s">
        <v>92</v>
      </c>
      <c r="J71" s="1">
        <v>74</v>
      </c>
      <c r="K71" s="1">
        <f t="shared" si="9"/>
        <v>0</v>
      </c>
      <c r="L71" s="1"/>
      <c r="M71" s="1"/>
      <c r="N71" s="1">
        <v>24.8</v>
      </c>
      <c r="O71" s="1">
        <f t="shared" si="2"/>
        <v>14.8</v>
      </c>
      <c r="P71" s="5">
        <f t="shared" si="10"/>
        <v>71.599999999999994</v>
      </c>
      <c r="Q71" s="5">
        <f t="shared" ref="Q71:Q79" si="11">P71</f>
        <v>71.599999999999994</v>
      </c>
      <c r="R71" s="5"/>
      <c r="S71" s="1"/>
      <c r="T71" s="1">
        <f t="shared" ref="T71:T79" si="12">(F71+N71+Q71)/O71</f>
        <v>12.999999999999998</v>
      </c>
      <c r="U71" s="1">
        <f t="shared" ref="U71:U79" si="13">(F71+N71)/O71</f>
        <v>8.1621621621621614</v>
      </c>
      <c r="V71" s="1" t="s">
        <v>23</v>
      </c>
      <c r="W71" s="1"/>
      <c r="X71" s="1">
        <f t="shared" ref="X71:X79" si="14">ROUND(Q71*G71,0)</f>
        <v>27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4" t="s">
        <v>98</v>
      </c>
      <c r="B72" s="1" t="s">
        <v>31</v>
      </c>
      <c r="C72" s="1"/>
      <c r="D72" s="1"/>
      <c r="E72" s="1"/>
      <c r="F72" s="32"/>
      <c r="G72" s="7">
        <v>0.4</v>
      </c>
      <c r="H72" s="1">
        <v>55</v>
      </c>
      <c r="I72" s="13" t="s">
        <v>92</v>
      </c>
      <c r="J72" s="1"/>
      <c r="K72" s="1"/>
      <c r="L72" s="1"/>
      <c r="M72" s="1"/>
      <c r="N72" s="1">
        <v>70</v>
      </c>
      <c r="O72" s="1">
        <f t="shared" ref="O72:O79" si="15">E72/5</f>
        <v>0</v>
      </c>
      <c r="P72" s="5"/>
      <c r="Q72" s="5">
        <f t="shared" si="11"/>
        <v>0</v>
      </c>
      <c r="R72" s="5"/>
      <c r="S72" s="1"/>
      <c r="T72" s="1" t="e">
        <f t="shared" si="12"/>
        <v>#DIV/0!</v>
      </c>
      <c r="U72" s="1" t="e">
        <f t="shared" si="13"/>
        <v>#DIV/0!</v>
      </c>
      <c r="V72" s="1" t="s">
        <v>23</v>
      </c>
      <c r="W72" s="1"/>
      <c r="X72" s="1">
        <f t="shared" si="14"/>
        <v>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99</v>
      </c>
      <c r="B73" s="1" t="s">
        <v>31</v>
      </c>
      <c r="C73" s="1"/>
      <c r="D73" s="1"/>
      <c r="E73" s="1"/>
      <c r="F73" s="32"/>
      <c r="G73" s="7">
        <v>0.4</v>
      </c>
      <c r="H73" s="1">
        <v>50</v>
      </c>
      <c r="I73" s="13" t="s">
        <v>92</v>
      </c>
      <c r="J73" s="1"/>
      <c r="K73" s="1"/>
      <c r="L73" s="1"/>
      <c r="M73" s="1"/>
      <c r="N73" s="1">
        <v>100</v>
      </c>
      <c r="O73" s="1">
        <f t="shared" si="15"/>
        <v>0</v>
      </c>
      <c r="P73" s="5"/>
      <c r="Q73" s="5">
        <f t="shared" si="11"/>
        <v>0</v>
      </c>
      <c r="R73" s="5"/>
      <c r="S73" s="1"/>
      <c r="T73" s="1" t="e">
        <f t="shared" si="12"/>
        <v>#DIV/0!</v>
      </c>
      <c r="U73" s="1" t="e">
        <f t="shared" si="13"/>
        <v>#DIV/0!</v>
      </c>
      <c r="V73" s="1" t="s">
        <v>23</v>
      </c>
      <c r="W73" s="1"/>
      <c r="X73" s="1">
        <f t="shared" si="14"/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4" t="s">
        <v>100</v>
      </c>
      <c r="B74" s="1" t="s">
        <v>31</v>
      </c>
      <c r="C74" s="1"/>
      <c r="D74" s="1"/>
      <c r="E74" s="1"/>
      <c r="F74" s="32"/>
      <c r="G74" s="7">
        <v>0.5</v>
      </c>
      <c r="H74" s="1">
        <v>40</v>
      </c>
      <c r="I74" s="13" t="s">
        <v>92</v>
      </c>
      <c r="J74" s="1"/>
      <c r="K74" s="1"/>
      <c r="L74" s="1"/>
      <c r="M74" s="1"/>
      <c r="N74" s="1">
        <v>50</v>
      </c>
      <c r="O74" s="1">
        <f t="shared" si="15"/>
        <v>0</v>
      </c>
      <c r="P74" s="5"/>
      <c r="Q74" s="5">
        <f t="shared" si="11"/>
        <v>0</v>
      </c>
      <c r="R74" s="5"/>
      <c r="S74" s="1"/>
      <c r="T74" s="1" t="e">
        <f t="shared" si="12"/>
        <v>#DIV/0!</v>
      </c>
      <c r="U74" s="1" t="e">
        <f t="shared" si="13"/>
        <v>#DIV/0!</v>
      </c>
      <c r="V74" s="1" t="s">
        <v>23</v>
      </c>
      <c r="W74" s="1"/>
      <c r="X74" s="1">
        <f t="shared" si="14"/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4" t="s">
        <v>101</v>
      </c>
      <c r="B75" s="1" t="s">
        <v>31</v>
      </c>
      <c r="C75" s="1"/>
      <c r="D75" s="1"/>
      <c r="E75" s="1"/>
      <c r="F75" s="32"/>
      <c r="G75" s="7">
        <v>0.1</v>
      </c>
      <c r="H75" s="1">
        <v>730</v>
      </c>
      <c r="I75" s="13" t="s">
        <v>92</v>
      </c>
      <c r="J75" s="1"/>
      <c r="K75" s="1"/>
      <c r="L75" s="1"/>
      <c r="M75" s="1"/>
      <c r="N75" s="1">
        <v>100</v>
      </c>
      <c r="O75" s="1">
        <f t="shared" si="15"/>
        <v>0</v>
      </c>
      <c r="P75" s="5"/>
      <c r="Q75" s="5">
        <f t="shared" si="11"/>
        <v>0</v>
      </c>
      <c r="R75" s="5"/>
      <c r="S75" s="1"/>
      <c r="T75" s="1" t="e">
        <f t="shared" si="12"/>
        <v>#DIV/0!</v>
      </c>
      <c r="U75" s="1" t="e">
        <f t="shared" si="13"/>
        <v>#DIV/0!</v>
      </c>
      <c r="V75" s="1" t="s">
        <v>23</v>
      </c>
      <c r="W75" s="1"/>
      <c r="X75" s="1">
        <f t="shared" si="14"/>
        <v>0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4" t="s">
        <v>102</v>
      </c>
      <c r="B76" s="1" t="s">
        <v>31</v>
      </c>
      <c r="C76" s="1"/>
      <c r="D76" s="1"/>
      <c r="E76" s="1"/>
      <c r="F76" s="32"/>
      <c r="G76" s="7">
        <v>0.1</v>
      </c>
      <c r="H76" s="1">
        <v>730</v>
      </c>
      <c r="I76" s="13" t="s">
        <v>92</v>
      </c>
      <c r="J76" s="1"/>
      <c r="K76" s="1"/>
      <c r="L76" s="1"/>
      <c r="M76" s="1"/>
      <c r="N76" s="1">
        <v>100</v>
      </c>
      <c r="O76" s="1">
        <f t="shared" si="15"/>
        <v>0</v>
      </c>
      <c r="P76" s="5"/>
      <c r="Q76" s="5">
        <f t="shared" si="11"/>
        <v>0</v>
      </c>
      <c r="R76" s="5"/>
      <c r="S76" s="1"/>
      <c r="T76" s="1" t="e">
        <f t="shared" si="12"/>
        <v>#DIV/0!</v>
      </c>
      <c r="U76" s="1" t="e">
        <f t="shared" si="13"/>
        <v>#DIV/0!</v>
      </c>
      <c r="V76" s="1" t="s">
        <v>23</v>
      </c>
      <c r="W76" s="1"/>
      <c r="X76" s="1">
        <f t="shared" si="14"/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4" t="s">
        <v>103</v>
      </c>
      <c r="B77" s="1" t="s">
        <v>31</v>
      </c>
      <c r="C77" s="1"/>
      <c r="D77" s="1"/>
      <c r="E77" s="1"/>
      <c r="F77" s="32"/>
      <c r="G77" s="7">
        <v>0.1</v>
      </c>
      <c r="H77" s="1">
        <v>730</v>
      </c>
      <c r="I77" s="13" t="s">
        <v>92</v>
      </c>
      <c r="J77" s="1"/>
      <c r="K77" s="1"/>
      <c r="L77" s="1"/>
      <c r="M77" s="1"/>
      <c r="N77" s="1">
        <v>100</v>
      </c>
      <c r="O77" s="1">
        <f t="shared" si="15"/>
        <v>0</v>
      </c>
      <c r="P77" s="5"/>
      <c r="Q77" s="5">
        <f t="shared" si="11"/>
        <v>0</v>
      </c>
      <c r="R77" s="5"/>
      <c r="S77" s="1"/>
      <c r="T77" s="1" t="e">
        <f t="shared" si="12"/>
        <v>#DIV/0!</v>
      </c>
      <c r="U77" s="1" t="e">
        <f t="shared" si="13"/>
        <v>#DIV/0!</v>
      </c>
      <c r="V77" s="1" t="s">
        <v>23</v>
      </c>
      <c r="W77" s="1"/>
      <c r="X77" s="1">
        <f t="shared" si="14"/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4" t="s">
        <v>104</v>
      </c>
      <c r="B78" s="1" t="s">
        <v>31</v>
      </c>
      <c r="C78" s="1"/>
      <c r="D78" s="1"/>
      <c r="E78" s="1"/>
      <c r="F78" s="32"/>
      <c r="G78" s="7">
        <v>0.17</v>
      </c>
      <c r="H78" s="1">
        <v>180</v>
      </c>
      <c r="I78" s="13" t="s">
        <v>92</v>
      </c>
      <c r="J78" s="1"/>
      <c r="K78" s="1"/>
      <c r="L78" s="1"/>
      <c r="M78" s="1"/>
      <c r="N78" s="1">
        <v>50</v>
      </c>
      <c r="O78" s="1">
        <f t="shared" si="15"/>
        <v>0</v>
      </c>
      <c r="P78" s="5"/>
      <c r="Q78" s="5">
        <f t="shared" si="11"/>
        <v>0</v>
      </c>
      <c r="R78" s="5"/>
      <c r="S78" s="1"/>
      <c r="T78" s="1" t="e">
        <f t="shared" si="12"/>
        <v>#DIV/0!</v>
      </c>
      <c r="U78" s="1" t="e">
        <f t="shared" si="13"/>
        <v>#DIV/0!</v>
      </c>
      <c r="V78" s="1" t="s">
        <v>23</v>
      </c>
      <c r="W78" s="1"/>
      <c r="X78" s="1">
        <f t="shared" si="14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4" t="s">
        <v>105</v>
      </c>
      <c r="B79" s="1" t="s">
        <v>31</v>
      </c>
      <c r="C79" s="1"/>
      <c r="D79" s="1"/>
      <c r="E79" s="1"/>
      <c r="F79" s="32"/>
      <c r="G79" s="7">
        <v>0.17</v>
      </c>
      <c r="H79" s="1">
        <v>180</v>
      </c>
      <c r="I79" s="13" t="s">
        <v>92</v>
      </c>
      <c r="J79" s="1"/>
      <c r="K79" s="1"/>
      <c r="L79" s="1"/>
      <c r="M79" s="1"/>
      <c r="N79" s="1">
        <v>50</v>
      </c>
      <c r="O79" s="1">
        <f t="shared" si="15"/>
        <v>0</v>
      </c>
      <c r="P79" s="5"/>
      <c r="Q79" s="5">
        <f t="shared" si="11"/>
        <v>0</v>
      </c>
      <c r="R79" s="5"/>
      <c r="S79" s="1"/>
      <c r="T79" s="1" t="e">
        <f t="shared" si="12"/>
        <v>#DIV/0!</v>
      </c>
      <c r="U79" s="1" t="e">
        <f t="shared" si="13"/>
        <v>#DIV/0!</v>
      </c>
      <c r="V79" s="1" t="s">
        <v>23</v>
      </c>
      <c r="W79" s="1"/>
      <c r="X79" s="1">
        <f t="shared" si="14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32"/>
      <c r="G80" s="7"/>
      <c r="H80" s="1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32"/>
      <c r="G81" s="7"/>
      <c r="H81" s="1"/>
      <c r="I81" s="1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32"/>
      <c r="G82" s="7"/>
      <c r="H82" s="1"/>
      <c r="I82" s="1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32"/>
      <c r="G83" s="7"/>
      <c r="H83" s="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32"/>
      <c r="G84" s="7"/>
      <c r="H84" s="1"/>
      <c r="I84" s="1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32"/>
      <c r="G85" s="7"/>
      <c r="H85" s="1"/>
      <c r="I85" s="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32"/>
      <c r="G86" s="7"/>
      <c r="H86" s="1"/>
      <c r="I86" s="1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32"/>
      <c r="G87" s="7"/>
      <c r="H87" s="1"/>
      <c r="I87" s="1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32"/>
      <c r="G88" s="7"/>
      <c r="H88" s="1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32"/>
      <c r="G89" s="7"/>
      <c r="H89" s="1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32"/>
      <c r="G90" s="7"/>
      <c r="H90" s="1"/>
      <c r="I90" s="1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32"/>
      <c r="G91" s="7"/>
      <c r="H91" s="1"/>
      <c r="I91" s="1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32"/>
      <c r="G92" s="7"/>
      <c r="H92" s="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32"/>
      <c r="G93" s="7"/>
      <c r="H93" s="1"/>
      <c r="I93" s="1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32"/>
      <c r="G94" s="7"/>
      <c r="H94" s="1"/>
      <c r="I94" s="1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32"/>
      <c r="G95" s="7"/>
      <c r="H95" s="1"/>
      <c r="I95" s="1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32"/>
      <c r="G96" s="7"/>
      <c r="H96" s="1"/>
      <c r="I96" s="1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32"/>
      <c r="G97" s="7"/>
      <c r="H97" s="1"/>
      <c r="I97" s="1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32"/>
      <c r="G98" s="7"/>
      <c r="H98" s="1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32"/>
      <c r="G99" s="7"/>
      <c r="H99" s="1"/>
      <c r="I99" s="1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32"/>
      <c r="G100" s="7"/>
      <c r="H100" s="1"/>
      <c r="I100" s="1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32"/>
      <c r="G101" s="7"/>
      <c r="H101" s="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32"/>
      <c r="G102" s="7"/>
      <c r="H102" s="1"/>
      <c r="I102" s="1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32"/>
      <c r="G103" s="7"/>
      <c r="H103" s="1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32"/>
      <c r="G104" s="7"/>
      <c r="H104" s="1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32"/>
      <c r="G105" s="7"/>
      <c r="H105" s="1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32"/>
      <c r="G106" s="7"/>
      <c r="H106" s="1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32"/>
      <c r="G107" s="7"/>
      <c r="H107" s="1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32"/>
      <c r="G108" s="7"/>
      <c r="H108" s="1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32"/>
      <c r="G109" s="7"/>
      <c r="H109" s="1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32"/>
      <c r="G110" s="7"/>
      <c r="H110" s="1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32"/>
      <c r="G111" s="7"/>
      <c r="H111" s="1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32"/>
      <c r="G112" s="7"/>
      <c r="H112" s="1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32"/>
      <c r="G113" s="7"/>
      <c r="H113" s="1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32"/>
      <c r="G114" s="7"/>
      <c r="H114" s="1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32"/>
      <c r="G115" s="7"/>
      <c r="H115" s="1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32"/>
      <c r="G116" s="7"/>
      <c r="H116" s="1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32"/>
      <c r="G117" s="7"/>
      <c r="H117" s="1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32"/>
      <c r="G118" s="7"/>
      <c r="H118" s="1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32"/>
      <c r="G119" s="7"/>
      <c r="H119" s="1"/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32"/>
      <c r="G120" s="7"/>
      <c r="H120" s="1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32"/>
      <c r="G121" s="7"/>
      <c r="H121" s="1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32"/>
      <c r="G122" s="7"/>
      <c r="H122" s="1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32"/>
      <c r="G123" s="7"/>
      <c r="H123" s="1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32"/>
      <c r="G124" s="7"/>
      <c r="H124" s="1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32"/>
      <c r="G125" s="7"/>
      <c r="H125" s="1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32"/>
      <c r="G126" s="7"/>
      <c r="H126" s="1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32"/>
      <c r="G127" s="7"/>
      <c r="H127" s="1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32"/>
      <c r="G128" s="7"/>
      <c r="H128" s="1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32"/>
      <c r="G129" s="7"/>
      <c r="H129" s="1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32"/>
      <c r="G130" s="7"/>
      <c r="H130" s="1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32"/>
      <c r="G131" s="7"/>
      <c r="H131" s="1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32"/>
      <c r="G132" s="7"/>
      <c r="H132" s="1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32"/>
      <c r="G133" s="7"/>
      <c r="H133" s="1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32"/>
      <c r="G134" s="7"/>
      <c r="H134" s="1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32"/>
      <c r="G135" s="7"/>
      <c r="H135" s="1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32"/>
      <c r="G136" s="7"/>
      <c r="H136" s="1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32"/>
      <c r="G137" s="7"/>
      <c r="H137" s="1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32"/>
      <c r="G138" s="7"/>
      <c r="H138" s="1"/>
      <c r="I138" s="1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32"/>
      <c r="G139" s="7"/>
      <c r="H139" s="1"/>
      <c r="I139" s="1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32"/>
      <c r="G140" s="7"/>
      <c r="H140" s="1"/>
      <c r="I140" s="1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32"/>
      <c r="G141" s="7"/>
      <c r="H141" s="1"/>
      <c r="I141" s="1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32"/>
      <c r="G142" s="7"/>
      <c r="H142" s="1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32"/>
      <c r="G143" s="7"/>
      <c r="H143" s="1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32"/>
      <c r="G144" s="7"/>
      <c r="H144" s="1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32"/>
      <c r="G145" s="7"/>
      <c r="H145" s="1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32"/>
      <c r="G146" s="7"/>
      <c r="H146" s="1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32"/>
      <c r="G147" s="7"/>
      <c r="H147" s="1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32"/>
      <c r="G148" s="7"/>
      <c r="H148" s="1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32"/>
      <c r="G149" s="7"/>
      <c r="H149" s="1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32"/>
      <c r="G150" s="7"/>
      <c r="H150" s="1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32"/>
      <c r="G151" s="7"/>
      <c r="H151" s="1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32"/>
      <c r="G152" s="7"/>
      <c r="H152" s="1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32"/>
      <c r="G153" s="7"/>
      <c r="H153" s="1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32"/>
      <c r="G154" s="7"/>
      <c r="H154" s="1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32"/>
      <c r="G155" s="7"/>
      <c r="H155" s="1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32"/>
      <c r="G156" s="7"/>
      <c r="H156" s="1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32"/>
      <c r="G157" s="7"/>
      <c r="H157" s="1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32"/>
      <c r="G158" s="7"/>
      <c r="H158" s="1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32"/>
      <c r="G159" s="7"/>
      <c r="H159" s="1"/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32"/>
      <c r="G160" s="7"/>
      <c r="H160" s="1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32"/>
      <c r="G161" s="7"/>
      <c r="H161" s="1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32"/>
      <c r="G162" s="7"/>
      <c r="H162" s="1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32"/>
      <c r="G163" s="7"/>
      <c r="H163" s="1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32"/>
      <c r="G164" s="7"/>
      <c r="H164" s="1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32"/>
      <c r="G165" s="7"/>
      <c r="H165" s="1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32"/>
      <c r="G166" s="7"/>
      <c r="H166" s="1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32"/>
      <c r="G167" s="7"/>
      <c r="H167" s="1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32"/>
      <c r="G168" s="7"/>
      <c r="H168" s="1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32"/>
      <c r="G169" s="7"/>
      <c r="H169" s="1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32"/>
      <c r="G170" s="7"/>
      <c r="H170" s="1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32"/>
      <c r="G171" s="7"/>
      <c r="H171" s="1"/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32"/>
      <c r="G172" s="7"/>
      <c r="H172" s="1"/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32"/>
      <c r="G173" s="7"/>
      <c r="H173" s="1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32"/>
      <c r="G174" s="7"/>
      <c r="H174" s="1"/>
      <c r="I174" s="1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32"/>
      <c r="G175" s="7"/>
      <c r="H175" s="1"/>
      <c r="I175" s="1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32"/>
      <c r="G176" s="7"/>
      <c r="H176" s="1"/>
      <c r="I176" s="1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32"/>
      <c r="G177" s="7"/>
      <c r="H177" s="1"/>
      <c r="I177" s="1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32"/>
      <c r="G178" s="7"/>
      <c r="H178" s="1"/>
      <c r="I178" s="1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32"/>
      <c r="G179" s="7"/>
      <c r="H179" s="1"/>
      <c r="I179" s="1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32"/>
      <c r="G180" s="7"/>
      <c r="H180" s="1"/>
      <c r="I180" s="1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32"/>
      <c r="G181" s="7"/>
      <c r="H181" s="1"/>
      <c r="I181" s="1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32"/>
      <c r="G182" s="7"/>
      <c r="H182" s="1"/>
      <c r="I182" s="1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32"/>
      <c r="G183" s="7"/>
      <c r="H183" s="1"/>
      <c r="I183" s="1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32"/>
      <c r="G184" s="7"/>
      <c r="H184" s="1"/>
      <c r="I184" s="1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32"/>
      <c r="G185" s="7"/>
      <c r="H185" s="1"/>
      <c r="I185" s="1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32"/>
      <c r="G186" s="7"/>
      <c r="H186" s="1"/>
      <c r="I186" s="1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32"/>
      <c r="G187" s="7"/>
      <c r="H187" s="1"/>
      <c r="I187" s="1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32"/>
      <c r="G188" s="7"/>
      <c r="H188" s="1"/>
      <c r="I188" s="1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32"/>
      <c r="G189" s="7"/>
      <c r="H189" s="1"/>
      <c r="I189" s="1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32"/>
      <c r="G190" s="7"/>
      <c r="H190" s="1"/>
      <c r="I190" s="1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32"/>
      <c r="G191" s="7"/>
      <c r="H191" s="1"/>
      <c r="I191" s="1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32"/>
      <c r="G192" s="7"/>
      <c r="H192" s="1"/>
      <c r="I192" s="1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32"/>
      <c r="G193" s="7"/>
      <c r="H193" s="1"/>
      <c r="I193" s="1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32"/>
      <c r="G194" s="7"/>
      <c r="H194" s="1"/>
      <c r="I194" s="1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32"/>
      <c r="G195" s="7"/>
      <c r="H195" s="1"/>
      <c r="I195" s="1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32"/>
      <c r="G196" s="7"/>
      <c r="H196" s="1"/>
      <c r="I196" s="1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32"/>
      <c r="G197" s="7"/>
      <c r="H197" s="1"/>
      <c r="I197" s="1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32"/>
      <c r="G198" s="7"/>
      <c r="H198" s="1"/>
      <c r="I198" s="1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32"/>
      <c r="G199" s="7"/>
      <c r="H199" s="1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32"/>
      <c r="G200" s="7"/>
      <c r="H200" s="1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32"/>
      <c r="G201" s="7"/>
      <c r="H201" s="1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32"/>
      <c r="G202" s="7"/>
      <c r="H202" s="1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32"/>
      <c r="G203" s="7"/>
      <c r="H203" s="1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32"/>
      <c r="G204" s="7"/>
      <c r="H204" s="1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32"/>
      <c r="G205" s="7"/>
      <c r="H205" s="1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32"/>
      <c r="G206" s="7"/>
      <c r="H206" s="1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32"/>
      <c r="G207" s="7"/>
      <c r="H207" s="1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32"/>
      <c r="G208" s="7"/>
      <c r="H208" s="1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32"/>
      <c r="G209" s="7"/>
      <c r="H209" s="1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32"/>
      <c r="G210" s="7"/>
      <c r="H210" s="1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32"/>
      <c r="G211" s="7"/>
      <c r="H211" s="1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32"/>
      <c r="G212" s="7"/>
      <c r="H212" s="1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32"/>
      <c r="G213" s="7"/>
      <c r="H213" s="1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32"/>
      <c r="G214" s="7"/>
      <c r="H214" s="1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32"/>
      <c r="G215" s="7"/>
      <c r="H215" s="1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32"/>
      <c r="G216" s="7"/>
      <c r="H216" s="1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32"/>
      <c r="G217" s="7"/>
      <c r="H217" s="1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32"/>
      <c r="G218" s="7"/>
      <c r="H218" s="1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32"/>
      <c r="G219" s="7"/>
      <c r="H219" s="1"/>
      <c r="I219" s="1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32"/>
      <c r="G220" s="7"/>
      <c r="H220" s="1"/>
      <c r="I220" s="1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32"/>
      <c r="G221" s="7"/>
      <c r="H221" s="1"/>
      <c r="I221" s="1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32"/>
      <c r="G222" s="7"/>
      <c r="H222" s="1"/>
      <c r="I222" s="1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32"/>
      <c r="G223" s="7"/>
      <c r="H223" s="1"/>
      <c r="I223" s="1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32"/>
      <c r="G224" s="7"/>
      <c r="H224" s="1"/>
      <c r="I224" s="1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32"/>
      <c r="G225" s="7"/>
      <c r="H225" s="1"/>
      <c r="I225" s="1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32"/>
      <c r="G226" s="7"/>
      <c r="H226" s="1"/>
      <c r="I226" s="1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32"/>
      <c r="G227" s="7"/>
      <c r="H227" s="1"/>
      <c r="I227" s="1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32"/>
      <c r="G228" s="7"/>
      <c r="H228" s="1"/>
      <c r="I228" s="1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32"/>
      <c r="G229" s="7"/>
      <c r="H229" s="1"/>
      <c r="I229" s="1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32"/>
      <c r="G230" s="7"/>
      <c r="H230" s="1"/>
      <c r="I230" s="1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32"/>
      <c r="G231" s="7"/>
      <c r="H231" s="1"/>
      <c r="I231" s="1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32"/>
      <c r="G232" s="7"/>
      <c r="H232" s="1"/>
      <c r="I232" s="1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32"/>
      <c r="G233" s="7"/>
      <c r="H233" s="1"/>
      <c r="I233" s="1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32"/>
      <c r="G234" s="7"/>
      <c r="H234" s="1"/>
      <c r="I234" s="1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32"/>
      <c r="G235" s="7"/>
      <c r="H235" s="1"/>
      <c r="I235" s="1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32"/>
      <c r="G236" s="7"/>
      <c r="H236" s="1"/>
      <c r="I236" s="1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32"/>
      <c r="G237" s="7"/>
      <c r="H237" s="1"/>
      <c r="I237" s="1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32"/>
      <c r="G238" s="7"/>
      <c r="H238" s="1"/>
      <c r="I238" s="1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32"/>
      <c r="G239" s="7"/>
      <c r="H239" s="1"/>
      <c r="I239" s="1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32"/>
      <c r="G240" s="7"/>
      <c r="H240" s="1"/>
      <c r="I240" s="1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32"/>
      <c r="G241" s="7"/>
      <c r="H241" s="1"/>
      <c r="I241" s="1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32"/>
      <c r="G242" s="7"/>
      <c r="H242" s="1"/>
      <c r="I242" s="1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32"/>
      <c r="G243" s="7"/>
      <c r="H243" s="1"/>
      <c r="I243" s="1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32"/>
      <c r="G244" s="7"/>
      <c r="H244" s="1"/>
      <c r="I244" s="1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32"/>
      <c r="G245" s="7"/>
      <c r="H245" s="1"/>
      <c r="I245" s="1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32"/>
      <c r="G246" s="7"/>
      <c r="H246" s="1"/>
      <c r="I246" s="1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32"/>
      <c r="G247" s="7"/>
      <c r="H247" s="1"/>
      <c r="I247" s="1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32"/>
      <c r="G248" s="7"/>
      <c r="H248" s="1"/>
      <c r="I248" s="1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32"/>
      <c r="G249" s="7"/>
      <c r="H249" s="1"/>
      <c r="I249" s="1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32"/>
      <c r="G250" s="7"/>
      <c r="H250" s="1"/>
      <c r="I250" s="1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32"/>
      <c r="G251" s="7"/>
      <c r="H251" s="1"/>
      <c r="I251" s="1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32"/>
      <c r="G252" s="7"/>
      <c r="H252" s="1"/>
      <c r="I252" s="1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32"/>
      <c r="G253" s="7"/>
      <c r="H253" s="1"/>
      <c r="I253" s="1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32"/>
      <c r="G254" s="7"/>
      <c r="H254" s="1"/>
      <c r="I254" s="1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32"/>
      <c r="G255" s="7"/>
      <c r="H255" s="1"/>
      <c r="I255" s="1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32"/>
      <c r="G256" s="7"/>
      <c r="H256" s="1"/>
      <c r="I256" s="1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32"/>
      <c r="G257" s="7"/>
      <c r="H257" s="1"/>
      <c r="I257" s="1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32"/>
      <c r="G258" s="7"/>
      <c r="H258" s="1"/>
      <c r="I258" s="1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32"/>
      <c r="G259" s="7"/>
      <c r="H259" s="1"/>
      <c r="I259" s="1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32"/>
      <c r="G260" s="7"/>
      <c r="H260" s="1"/>
      <c r="I260" s="1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32"/>
      <c r="G261" s="7"/>
      <c r="H261" s="1"/>
      <c r="I261" s="1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32"/>
      <c r="G262" s="7"/>
      <c r="H262" s="1"/>
      <c r="I262" s="1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32"/>
      <c r="G263" s="7"/>
      <c r="H263" s="1"/>
      <c r="I263" s="1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32"/>
      <c r="G264" s="7"/>
      <c r="H264" s="1"/>
      <c r="I264" s="1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32"/>
      <c r="G265" s="7"/>
      <c r="H265" s="1"/>
      <c r="I265" s="1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32"/>
      <c r="G266" s="7"/>
      <c r="H266" s="1"/>
      <c r="I266" s="1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32"/>
      <c r="G267" s="7"/>
      <c r="H267" s="1"/>
      <c r="I267" s="1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32"/>
      <c r="G268" s="7"/>
      <c r="H268" s="1"/>
      <c r="I268" s="1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32"/>
      <c r="G269" s="7"/>
      <c r="H269" s="1"/>
      <c r="I269" s="1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32"/>
      <c r="G270" s="7"/>
      <c r="H270" s="1"/>
      <c r="I270" s="1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32"/>
      <c r="G271" s="7"/>
      <c r="H271" s="1"/>
      <c r="I271" s="1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32"/>
      <c r="G272" s="7"/>
      <c r="H272" s="1"/>
      <c r="I272" s="1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32"/>
      <c r="G273" s="7"/>
      <c r="H273" s="1"/>
      <c r="I273" s="1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32"/>
      <c r="G274" s="7"/>
      <c r="H274" s="1"/>
      <c r="I274" s="1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32"/>
      <c r="G275" s="7"/>
      <c r="H275" s="1"/>
      <c r="I275" s="1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32"/>
      <c r="G276" s="7"/>
      <c r="H276" s="1"/>
      <c r="I276" s="1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32"/>
      <c r="G277" s="7"/>
      <c r="H277" s="1"/>
      <c r="I277" s="1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32"/>
      <c r="G278" s="7"/>
      <c r="H278" s="1"/>
      <c r="I278" s="1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32"/>
      <c r="G279" s="7"/>
      <c r="H279" s="1"/>
      <c r="I279" s="1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32"/>
      <c r="G280" s="7"/>
      <c r="H280" s="1"/>
      <c r="I280" s="1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32"/>
      <c r="G281" s="7"/>
      <c r="H281" s="1"/>
      <c r="I281" s="1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32"/>
      <c r="G282" s="7"/>
      <c r="H282" s="1"/>
      <c r="I282" s="1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32"/>
      <c r="G283" s="7"/>
      <c r="H283" s="1"/>
      <c r="I283" s="1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32"/>
      <c r="G284" s="7"/>
      <c r="H284" s="1"/>
      <c r="I284" s="1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32"/>
      <c r="G285" s="7"/>
      <c r="H285" s="1"/>
      <c r="I285" s="1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32"/>
      <c r="G286" s="7"/>
      <c r="H286" s="1"/>
      <c r="I286" s="1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32"/>
      <c r="G287" s="7"/>
      <c r="H287" s="1"/>
      <c r="I287" s="1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32"/>
      <c r="G288" s="7"/>
      <c r="H288" s="1"/>
      <c r="I288" s="1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32"/>
      <c r="G289" s="7"/>
      <c r="H289" s="1"/>
      <c r="I289" s="1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32"/>
      <c r="G290" s="7"/>
      <c r="H290" s="1"/>
      <c r="I290" s="1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32"/>
      <c r="G291" s="7"/>
      <c r="H291" s="1"/>
      <c r="I291" s="1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32"/>
      <c r="G292" s="7"/>
      <c r="H292" s="1"/>
      <c r="I292" s="1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32"/>
      <c r="G293" s="7"/>
      <c r="H293" s="1"/>
      <c r="I293" s="1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32"/>
      <c r="G294" s="7"/>
      <c r="H294" s="1"/>
      <c r="I294" s="1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32"/>
      <c r="G295" s="7"/>
      <c r="H295" s="1"/>
      <c r="I295" s="1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32"/>
      <c r="G296" s="7"/>
      <c r="H296" s="1"/>
      <c r="I296" s="1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32"/>
      <c r="G297" s="7"/>
      <c r="H297" s="1"/>
      <c r="I297" s="1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32"/>
      <c r="G298" s="7"/>
      <c r="H298" s="1"/>
      <c r="I298" s="1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32"/>
      <c r="G299" s="7"/>
      <c r="H299" s="1"/>
      <c r="I299" s="1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32"/>
      <c r="G300" s="7"/>
      <c r="H300" s="1"/>
      <c r="I300" s="1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32"/>
      <c r="G301" s="7"/>
      <c r="H301" s="1"/>
      <c r="I301" s="1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32"/>
      <c r="G302" s="7"/>
      <c r="H302" s="1"/>
      <c r="I302" s="1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32"/>
      <c r="G303" s="7"/>
      <c r="H303" s="1"/>
      <c r="I303" s="1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32"/>
      <c r="G304" s="7"/>
      <c r="H304" s="1"/>
      <c r="I304" s="1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32"/>
      <c r="G305" s="7"/>
      <c r="H305" s="1"/>
      <c r="I305" s="1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32"/>
      <c r="G306" s="7"/>
      <c r="H306" s="1"/>
      <c r="I306" s="1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32"/>
      <c r="G307" s="7"/>
      <c r="H307" s="1"/>
      <c r="I307" s="1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32"/>
      <c r="G308" s="7"/>
      <c r="H308" s="1"/>
      <c r="I308" s="1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32"/>
      <c r="G309" s="7"/>
      <c r="H309" s="1"/>
      <c r="I309" s="1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32"/>
      <c r="G310" s="7"/>
      <c r="H310" s="1"/>
      <c r="I310" s="1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32"/>
      <c r="G311" s="7"/>
      <c r="H311" s="1"/>
      <c r="I311" s="1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32"/>
      <c r="G312" s="7"/>
      <c r="H312" s="1"/>
      <c r="I312" s="1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32"/>
      <c r="G313" s="7"/>
      <c r="H313" s="1"/>
      <c r="I313" s="1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32"/>
      <c r="G314" s="7"/>
      <c r="H314" s="1"/>
      <c r="I314" s="1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32"/>
      <c r="G315" s="7"/>
      <c r="H315" s="1"/>
      <c r="I315" s="1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32"/>
      <c r="G316" s="7"/>
      <c r="H316" s="1"/>
      <c r="I316" s="1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32"/>
      <c r="G317" s="7"/>
      <c r="H317" s="1"/>
      <c r="I317" s="1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32"/>
      <c r="G318" s="7"/>
      <c r="H318" s="1"/>
      <c r="I318" s="1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32"/>
      <c r="G319" s="7"/>
      <c r="H319" s="1"/>
      <c r="I319" s="1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32"/>
      <c r="G320" s="7"/>
      <c r="H320" s="1"/>
      <c r="I320" s="1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32"/>
      <c r="G321" s="7"/>
      <c r="H321" s="1"/>
      <c r="I321" s="1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32"/>
      <c r="G322" s="7"/>
      <c r="H322" s="1"/>
      <c r="I322" s="1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32"/>
      <c r="G323" s="7"/>
      <c r="H323" s="1"/>
      <c r="I323" s="1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32"/>
      <c r="G324" s="7"/>
      <c r="H324" s="1"/>
      <c r="I324" s="1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32"/>
      <c r="G325" s="7"/>
      <c r="H325" s="1"/>
      <c r="I325" s="1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32"/>
      <c r="G326" s="7"/>
      <c r="H326" s="1"/>
      <c r="I326" s="1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32"/>
      <c r="G327" s="7"/>
      <c r="H327" s="1"/>
      <c r="I327" s="1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32"/>
      <c r="G328" s="7"/>
      <c r="H328" s="1"/>
      <c r="I328" s="1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32"/>
      <c r="G329" s="7"/>
      <c r="H329" s="1"/>
      <c r="I329" s="1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32"/>
      <c r="G330" s="7"/>
      <c r="H330" s="1"/>
      <c r="I330" s="1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32"/>
      <c r="G331" s="7"/>
      <c r="H331" s="1"/>
      <c r="I331" s="1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32"/>
      <c r="G332" s="7"/>
      <c r="H332" s="1"/>
      <c r="I332" s="1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32"/>
      <c r="G333" s="7"/>
      <c r="H333" s="1"/>
      <c r="I333" s="1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32"/>
      <c r="G334" s="7"/>
      <c r="H334" s="1"/>
      <c r="I334" s="1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32"/>
      <c r="G335" s="7"/>
      <c r="H335" s="1"/>
      <c r="I335" s="1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32"/>
      <c r="G336" s="7"/>
      <c r="H336" s="1"/>
      <c r="I336" s="1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32"/>
      <c r="G337" s="7"/>
      <c r="H337" s="1"/>
      <c r="I337" s="1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32"/>
      <c r="G338" s="7"/>
      <c r="H338" s="1"/>
      <c r="I338" s="1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32"/>
      <c r="G339" s="7"/>
      <c r="H339" s="1"/>
      <c r="I339" s="1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32"/>
      <c r="G340" s="7"/>
      <c r="H340" s="1"/>
      <c r="I340" s="1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32"/>
      <c r="G341" s="7"/>
      <c r="H341" s="1"/>
      <c r="I341" s="1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32"/>
      <c r="G342" s="7"/>
      <c r="H342" s="1"/>
      <c r="I342" s="1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32"/>
      <c r="G343" s="7"/>
      <c r="H343" s="1"/>
      <c r="I343" s="1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32"/>
      <c r="G344" s="7"/>
      <c r="H344" s="1"/>
      <c r="I344" s="1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32"/>
      <c r="G345" s="7"/>
      <c r="H345" s="1"/>
      <c r="I345" s="1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32"/>
      <c r="G346" s="7"/>
      <c r="H346" s="1"/>
      <c r="I346" s="1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32"/>
      <c r="G347" s="7"/>
      <c r="H347" s="1"/>
      <c r="I347" s="1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32"/>
      <c r="G348" s="7"/>
      <c r="H348" s="1"/>
      <c r="I348" s="1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32"/>
      <c r="G349" s="7"/>
      <c r="H349" s="1"/>
      <c r="I349" s="1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32"/>
      <c r="G350" s="7"/>
      <c r="H350" s="1"/>
      <c r="I350" s="1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32"/>
      <c r="G351" s="7"/>
      <c r="H351" s="1"/>
      <c r="I351" s="1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32"/>
      <c r="G352" s="7"/>
      <c r="H352" s="1"/>
      <c r="I352" s="1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32"/>
      <c r="G353" s="7"/>
      <c r="H353" s="1"/>
      <c r="I353" s="1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32"/>
      <c r="G354" s="7"/>
      <c r="H354" s="1"/>
      <c r="I354" s="1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32"/>
      <c r="G355" s="7"/>
      <c r="H355" s="1"/>
      <c r="I355" s="1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32"/>
      <c r="G356" s="7"/>
      <c r="H356" s="1"/>
      <c r="I356" s="1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32"/>
      <c r="G357" s="7"/>
      <c r="H357" s="1"/>
      <c r="I357" s="1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32"/>
      <c r="G358" s="7"/>
      <c r="H358" s="1"/>
      <c r="I358" s="1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32"/>
      <c r="G359" s="7"/>
      <c r="H359" s="1"/>
      <c r="I359" s="1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32"/>
      <c r="G360" s="7"/>
      <c r="H360" s="1"/>
      <c r="I360" s="1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32"/>
      <c r="G361" s="7"/>
      <c r="H361" s="1"/>
      <c r="I361" s="1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32"/>
      <c r="G362" s="7"/>
      <c r="H362" s="1"/>
      <c r="I362" s="1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32"/>
      <c r="G363" s="7"/>
      <c r="H363" s="1"/>
      <c r="I363" s="1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32"/>
      <c r="G364" s="7"/>
      <c r="H364" s="1"/>
      <c r="I364" s="1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32"/>
      <c r="G365" s="7"/>
      <c r="H365" s="1"/>
      <c r="I365" s="1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32"/>
      <c r="G366" s="7"/>
      <c r="H366" s="1"/>
      <c r="I366" s="1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32"/>
      <c r="G367" s="7"/>
      <c r="H367" s="1"/>
      <c r="I367" s="1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32"/>
      <c r="G368" s="7"/>
      <c r="H368" s="1"/>
      <c r="I368" s="1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32"/>
      <c r="G369" s="7"/>
      <c r="H369" s="1"/>
      <c r="I369" s="1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32"/>
      <c r="G370" s="7"/>
      <c r="H370" s="1"/>
      <c r="I370" s="1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32"/>
      <c r="G371" s="7"/>
      <c r="H371" s="1"/>
      <c r="I371" s="1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32"/>
      <c r="G372" s="7"/>
      <c r="H372" s="1"/>
      <c r="I372" s="1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32"/>
      <c r="G373" s="7"/>
      <c r="H373" s="1"/>
      <c r="I373" s="1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32"/>
      <c r="G374" s="7"/>
      <c r="H374" s="1"/>
      <c r="I374" s="1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32"/>
      <c r="G375" s="7"/>
      <c r="H375" s="1"/>
      <c r="I375" s="1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32"/>
      <c r="G376" s="7"/>
      <c r="H376" s="1"/>
      <c r="I376" s="1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32"/>
      <c r="G377" s="7"/>
      <c r="H377" s="1"/>
      <c r="I377" s="1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32"/>
      <c r="G378" s="7"/>
      <c r="H378" s="1"/>
      <c r="I378" s="1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32"/>
      <c r="G379" s="7"/>
      <c r="H379" s="1"/>
      <c r="I379" s="1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32"/>
      <c r="G380" s="7"/>
      <c r="H380" s="1"/>
      <c r="I380" s="1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32"/>
      <c r="G381" s="7"/>
      <c r="H381" s="1"/>
      <c r="I381" s="1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32"/>
      <c r="G382" s="7"/>
      <c r="H382" s="1"/>
      <c r="I382" s="1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32"/>
      <c r="G383" s="7"/>
      <c r="H383" s="1"/>
      <c r="I383" s="1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32"/>
      <c r="G384" s="7"/>
      <c r="H384" s="1"/>
      <c r="I384" s="1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32"/>
      <c r="G385" s="7"/>
      <c r="H385" s="1"/>
      <c r="I385" s="1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32"/>
      <c r="G386" s="7"/>
      <c r="H386" s="1"/>
      <c r="I386" s="1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32"/>
      <c r="G387" s="7"/>
      <c r="H387" s="1"/>
      <c r="I387" s="1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32"/>
      <c r="G388" s="7"/>
      <c r="H388" s="1"/>
      <c r="I388" s="1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32"/>
      <c r="G389" s="7"/>
      <c r="H389" s="1"/>
      <c r="I389" s="1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32"/>
      <c r="G390" s="7"/>
      <c r="H390" s="1"/>
      <c r="I390" s="1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32"/>
      <c r="G391" s="7"/>
      <c r="H391" s="1"/>
      <c r="I391" s="1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32"/>
      <c r="G392" s="7"/>
      <c r="H392" s="1"/>
      <c r="I392" s="1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32"/>
      <c r="G393" s="7"/>
      <c r="H393" s="1"/>
      <c r="I393" s="1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32"/>
      <c r="G394" s="7"/>
      <c r="H394" s="1"/>
      <c r="I394" s="1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32"/>
      <c r="G395" s="7"/>
      <c r="H395" s="1"/>
      <c r="I395" s="1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32"/>
      <c r="G396" s="7"/>
      <c r="H396" s="1"/>
      <c r="I396" s="1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32"/>
      <c r="G397" s="7"/>
      <c r="H397" s="1"/>
      <c r="I397" s="1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32"/>
      <c r="G398" s="7"/>
      <c r="H398" s="1"/>
      <c r="I398" s="1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32"/>
      <c r="G399" s="7"/>
      <c r="H399" s="1"/>
      <c r="I399" s="1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32"/>
      <c r="G400" s="7"/>
      <c r="H400" s="1"/>
      <c r="I400" s="1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32"/>
      <c r="G401" s="7"/>
      <c r="H401" s="1"/>
      <c r="I401" s="1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32"/>
      <c r="G402" s="7"/>
      <c r="H402" s="1"/>
      <c r="I402" s="1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32"/>
      <c r="G403" s="7"/>
      <c r="H403" s="1"/>
      <c r="I403" s="1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32"/>
      <c r="G404" s="7"/>
      <c r="H404" s="1"/>
      <c r="I404" s="1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32"/>
      <c r="G405" s="7"/>
      <c r="H405" s="1"/>
      <c r="I405" s="1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32"/>
      <c r="G406" s="7"/>
      <c r="H406" s="1"/>
      <c r="I406" s="1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32"/>
      <c r="G407" s="7"/>
      <c r="H407" s="1"/>
      <c r="I407" s="1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32"/>
      <c r="G408" s="7"/>
      <c r="H408" s="1"/>
      <c r="I408" s="1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32"/>
      <c r="G409" s="7"/>
      <c r="H409" s="1"/>
      <c r="I409" s="1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32"/>
      <c r="G410" s="7"/>
      <c r="H410" s="1"/>
      <c r="I410" s="1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32"/>
      <c r="G411" s="7"/>
      <c r="H411" s="1"/>
      <c r="I411" s="1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32"/>
      <c r="G412" s="7"/>
      <c r="H412" s="1"/>
      <c r="I412" s="1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32"/>
      <c r="G413" s="7"/>
      <c r="H413" s="1"/>
      <c r="I413" s="1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32"/>
      <c r="G414" s="7"/>
      <c r="H414" s="1"/>
      <c r="I414" s="1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32"/>
      <c r="G415" s="7"/>
      <c r="H415" s="1"/>
      <c r="I415" s="1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32"/>
      <c r="G416" s="7"/>
      <c r="H416" s="1"/>
      <c r="I416" s="1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32"/>
      <c r="G417" s="7"/>
      <c r="H417" s="1"/>
      <c r="I417" s="1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32"/>
      <c r="G418" s="7"/>
      <c r="H418" s="1"/>
      <c r="I418" s="1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32"/>
      <c r="G419" s="7"/>
      <c r="H419" s="1"/>
      <c r="I419" s="1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32"/>
      <c r="G420" s="7"/>
      <c r="H420" s="1"/>
      <c r="I420" s="1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32"/>
      <c r="G421" s="7"/>
      <c r="H421" s="1"/>
      <c r="I421" s="1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32"/>
      <c r="G422" s="7"/>
      <c r="H422" s="1"/>
      <c r="I422" s="1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32"/>
      <c r="G423" s="7"/>
      <c r="H423" s="1"/>
      <c r="I423" s="1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32"/>
      <c r="G424" s="7"/>
      <c r="H424" s="1"/>
      <c r="I424" s="1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32"/>
      <c r="G425" s="7"/>
      <c r="H425" s="1"/>
      <c r="I425" s="1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32"/>
      <c r="G426" s="7"/>
      <c r="H426" s="1"/>
      <c r="I426" s="1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32"/>
      <c r="G427" s="7"/>
      <c r="H427" s="1"/>
      <c r="I427" s="1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32"/>
      <c r="G428" s="7"/>
      <c r="H428" s="1"/>
      <c r="I428" s="1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32"/>
      <c r="G429" s="7"/>
      <c r="H429" s="1"/>
      <c r="I429" s="1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32"/>
      <c r="G430" s="7"/>
      <c r="H430" s="1"/>
      <c r="I430" s="1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32"/>
      <c r="G431" s="7"/>
      <c r="H431" s="1"/>
      <c r="I431" s="1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32"/>
      <c r="G432" s="7"/>
      <c r="H432" s="1"/>
      <c r="I432" s="1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32"/>
      <c r="G433" s="7"/>
      <c r="H433" s="1"/>
      <c r="I433" s="1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32"/>
      <c r="G434" s="7"/>
      <c r="H434" s="1"/>
      <c r="I434" s="1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32"/>
      <c r="G435" s="7"/>
      <c r="H435" s="1"/>
      <c r="I435" s="1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32"/>
      <c r="G436" s="7"/>
      <c r="H436" s="1"/>
      <c r="I436" s="1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32"/>
      <c r="G437" s="7"/>
      <c r="H437" s="1"/>
      <c r="I437" s="1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32"/>
      <c r="G438" s="7"/>
      <c r="H438" s="1"/>
      <c r="I438" s="1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32"/>
      <c r="G439" s="7"/>
      <c r="H439" s="1"/>
      <c r="I439" s="1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32"/>
      <c r="G440" s="7"/>
      <c r="H440" s="1"/>
      <c r="I440" s="1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32"/>
      <c r="G441" s="7"/>
      <c r="H441" s="1"/>
      <c r="I441" s="1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32"/>
      <c r="G442" s="7"/>
      <c r="H442" s="1"/>
      <c r="I442" s="1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32"/>
      <c r="G443" s="7"/>
      <c r="H443" s="1"/>
      <c r="I443" s="1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32"/>
      <c r="G444" s="7"/>
      <c r="H444" s="1"/>
      <c r="I444" s="1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32"/>
      <c r="G445" s="7"/>
      <c r="H445" s="1"/>
      <c r="I445" s="1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32"/>
      <c r="G446" s="7"/>
      <c r="H446" s="1"/>
      <c r="I446" s="1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32"/>
      <c r="G447" s="7"/>
      <c r="H447" s="1"/>
      <c r="I447" s="1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32"/>
      <c r="G448" s="7"/>
      <c r="H448" s="1"/>
      <c r="I448" s="1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32"/>
      <c r="G449" s="7"/>
      <c r="H449" s="1"/>
      <c r="I449" s="1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32"/>
      <c r="G450" s="7"/>
      <c r="H450" s="1"/>
      <c r="I450" s="1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32"/>
      <c r="G451" s="7"/>
      <c r="H451" s="1"/>
      <c r="I451" s="1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32"/>
      <c r="G452" s="7"/>
      <c r="H452" s="1"/>
      <c r="I452" s="1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32"/>
      <c r="G453" s="7"/>
      <c r="H453" s="1"/>
      <c r="I453" s="1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32"/>
      <c r="G454" s="7"/>
      <c r="H454" s="1"/>
      <c r="I454" s="1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32"/>
      <c r="G455" s="7"/>
      <c r="H455" s="1"/>
      <c r="I455" s="1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32"/>
      <c r="G456" s="7"/>
      <c r="H456" s="1"/>
      <c r="I456" s="1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32"/>
      <c r="G457" s="7"/>
      <c r="H457" s="1"/>
      <c r="I457" s="1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32"/>
      <c r="G458" s="7"/>
      <c r="H458" s="1"/>
      <c r="I458" s="1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32"/>
      <c r="G459" s="7"/>
      <c r="H459" s="1"/>
      <c r="I459" s="1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32"/>
      <c r="G460" s="7"/>
      <c r="H460" s="1"/>
      <c r="I460" s="1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32"/>
      <c r="G461" s="7"/>
      <c r="H461" s="1"/>
      <c r="I461" s="1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32"/>
      <c r="G462" s="7"/>
      <c r="H462" s="1"/>
      <c r="I462" s="1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32"/>
      <c r="G463" s="7"/>
      <c r="H463" s="1"/>
      <c r="I463" s="1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32"/>
      <c r="G464" s="7"/>
      <c r="H464" s="1"/>
      <c r="I464" s="1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32"/>
      <c r="G465" s="7"/>
      <c r="H465" s="1"/>
      <c r="I465" s="1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32"/>
      <c r="G466" s="7"/>
      <c r="H466" s="1"/>
      <c r="I466" s="1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32"/>
      <c r="G467" s="7"/>
      <c r="H467" s="1"/>
      <c r="I467" s="1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32"/>
      <c r="G468" s="7"/>
      <c r="H468" s="1"/>
      <c r="I468" s="1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32"/>
      <c r="G469" s="7"/>
      <c r="H469" s="1"/>
      <c r="I469" s="1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32"/>
      <c r="G470" s="7"/>
      <c r="H470" s="1"/>
      <c r="I470" s="1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32"/>
      <c r="G471" s="7"/>
      <c r="H471" s="1"/>
      <c r="I471" s="1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32"/>
      <c r="G472" s="7"/>
      <c r="H472" s="1"/>
      <c r="I472" s="1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32"/>
      <c r="G473" s="7"/>
      <c r="H473" s="1"/>
      <c r="I473" s="1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32"/>
      <c r="G474" s="7"/>
      <c r="H474" s="1"/>
      <c r="I474" s="1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32"/>
      <c r="G475" s="7"/>
      <c r="H475" s="1"/>
      <c r="I475" s="1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32"/>
      <c r="G476" s="7"/>
      <c r="H476" s="1"/>
      <c r="I476" s="1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32"/>
      <c r="G477" s="7"/>
      <c r="H477" s="1"/>
      <c r="I477" s="1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32"/>
      <c r="G478" s="7"/>
      <c r="H478" s="1"/>
      <c r="I478" s="1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32"/>
      <c r="G479" s="7"/>
      <c r="H479" s="1"/>
      <c r="I479" s="1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32"/>
      <c r="G480" s="7"/>
      <c r="H480" s="1"/>
      <c r="I480" s="1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32"/>
      <c r="G481" s="7"/>
      <c r="H481" s="1"/>
      <c r="I481" s="1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32"/>
      <c r="G482" s="7"/>
      <c r="H482" s="1"/>
      <c r="I482" s="1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32"/>
      <c r="G483" s="7"/>
      <c r="H483" s="1"/>
      <c r="I483" s="1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32"/>
      <c r="G484" s="7"/>
      <c r="H484" s="1"/>
      <c r="I484" s="1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32"/>
      <c r="G485" s="7"/>
      <c r="H485" s="1"/>
      <c r="I485" s="1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32"/>
      <c r="G486" s="7"/>
      <c r="H486" s="1"/>
      <c r="I486" s="1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32"/>
      <c r="G487" s="7"/>
      <c r="H487" s="1"/>
      <c r="I487" s="1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32"/>
      <c r="G488" s="7"/>
      <c r="H488" s="1"/>
      <c r="I488" s="1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32"/>
      <c r="G489" s="7"/>
      <c r="H489" s="1"/>
      <c r="I489" s="1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32"/>
      <c r="G490" s="7"/>
      <c r="H490" s="1"/>
      <c r="I490" s="1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32"/>
      <c r="G491" s="7"/>
      <c r="H491" s="1"/>
      <c r="I491" s="1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32"/>
      <c r="G492" s="7"/>
      <c r="H492" s="1"/>
      <c r="I492" s="1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32"/>
      <c r="G493" s="7"/>
      <c r="H493" s="1"/>
      <c r="I493" s="1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32"/>
      <c r="G494" s="7"/>
      <c r="H494" s="1"/>
      <c r="I494" s="1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</sheetData>
  <autoFilter ref="A3:X79" xr:uid="{ABACDE51-D0D1-4DDC-AED6-DF744D2105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2025-03-31T08:53:35Z</dcterms:created>
  <dcterms:modified xsi:type="dcterms:W3CDTF">2025-04-01T10:15:42Z</dcterms:modified>
</cp:coreProperties>
</file>