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7" i="1" l="1"/>
  <c r="AK7" i="1" s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6" i="1"/>
  <c r="AI117" i="1"/>
  <c r="AI118" i="1"/>
  <c r="AI119" i="1"/>
  <c r="AI120" i="1"/>
  <c r="AI121" i="1"/>
  <c r="AI122" i="1"/>
  <c r="AI123" i="1"/>
  <c r="AI124" i="1"/>
  <c r="AI126" i="1"/>
  <c r="AI127" i="1"/>
  <c r="AI128" i="1"/>
  <c r="AI129" i="1"/>
  <c r="AI13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4" i="1"/>
  <c r="AH86" i="1"/>
  <c r="AH87" i="1"/>
  <c r="AH89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23" i="1"/>
  <c r="AH125" i="1"/>
  <c r="AH127" i="1"/>
  <c r="AH128" i="1"/>
  <c r="AH129" i="1"/>
  <c r="AH130" i="1"/>
  <c r="AH7" i="1"/>
  <c r="AH6" i="1" s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7" i="1"/>
  <c r="AD12" i="1"/>
  <c r="AD13" i="1"/>
  <c r="AD14" i="1"/>
  <c r="AD21" i="1"/>
  <c r="AD22" i="1"/>
  <c r="AD42" i="1"/>
  <c r="AD43" i="1"/>
  <c r="AD60" i="1"/>
  <c r="AD63" i="1"/>
  <c r="AD70" i="1"/>
  <c r="AD87" i="1"/>
  <c r="AD89" i="1"/>
  <c r="AD6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7" i="1"/>
  <c r="AB6" i="1"/>
  <c r="AC6" i="1"/>
  <c r="AE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7" i="1"/>
  <c r="E6" i="1"/>
  <c r="F6" i="1"/>
  <c r="Y7" i="1" l="1"/>
  <c r="X6" i="1"/>
  <c r="Z41" i="1"/>
  <c r="Z42" i="1"/>
  <c r="Y110" i="1"/>
  <c r="AJ6" i="1"/>
  <c r="AK6" i="1"/>
  <c r="AF6" i="1"/>
  <c r="W6" i="1"/>
  <c r="L6" i="1"/>
  <c r="K6" i="1"/>
</calcChain>
</file>

<file path=xl/sharedStrings.xml><?xml version="1.0" encoding="utf-8"?>
<sst xmlns="http://schemas.openxmlformats.org/spreadsheetml/2006/main" count="300" uniqueCount="160">
  <si>
    <t>Период: 04.09.2024 - 11.09.2024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</si>
  <si>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</si>
  <si>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</si>
  <si>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</si>
  <si>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</si>
  <si>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</si>
  <si>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</si>
  <si>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</si>
  <si>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</si>
  <si>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</si>
  <si>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</si>
  <si>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</si>
  <si>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</si>
  <si>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</si>
  <si>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</si>
  <si>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</si>
  <si>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</si>
  <si>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</si>
  <si>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</si>
  <si>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</si>
  <si>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</si>
  <si>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</si>
  <si>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</si>
  <si>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</si>
  <si>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</si>
  <si>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</si>
  <si>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</si>
  <si>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</si>
  <si>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</si>
  <si>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</si>
  <si>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</si>
  <si>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</si>
  <si>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</si>
  <si>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</si>
  <si>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</si>
  <si>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</si>
  <si>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</si>
  <si>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</si>
  <si>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</si>
  <si>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</si>
  <si>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</si>
  <si>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</si>
  <si>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</si>
  <si>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</si>
  <si>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</si>
  <si>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</si>
  <si>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</si>
  <si>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</si>
  <si>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</si>
  <si>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</si>
  <si>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</si>
  <si>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</si>
  <si>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</si>
  <si>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</si>
  <si>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</si>
  <si>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</si>
  <si>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</si>
  <si>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</si>
  <si>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</si>
  <si>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</si>
  <si>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</si>
  <si>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</si>
  <si>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</si>
  <si>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</si>
  <si>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</si>
  <si>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</si>
  <si>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</si>
  <si>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</si>
  <si>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</si>
  <si>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</si>
  <si>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</si>
  <si>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</si>
  <si>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</si>
  <si>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</si>
  <si>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</si>
  <si>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</si>
  <si>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</si>
  <si>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</si>
  <si>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</si>
  <si>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</si>
  <si>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</si>
  <si>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</si>
  <si>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</si>
  <si>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</si>
  <si>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</si>
  <si>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</si>
  <si>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</si>
  <si>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</si>
  <si>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</si>
  <si>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</si>
  <si>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</si>
  <si>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</si>
  <si>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</si>
  <si>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</si>
  <si>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</si>
  <si>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</si>
  <si>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</si>
  <si>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</si>
  <si>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</si>
  <si>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</si>
  <si>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</si>
  <si>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</si>
  <si>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</si>
  <si>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</si>
  <si>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</si>
  <si>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</si>
  <si>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</si>
  <si>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</si>
  <si>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</si>
  <si>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</si>
  <si>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</si>
  <si>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</si>
  <si>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</si>
  <si>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</si>
  <si>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</si>
  <si>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</si>
  <si>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</si>
  <si>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</si>
  <si>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</si>
  <si>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</si>
  <si>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</si>
  <si>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</si>
  <si>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</si>
  <si>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</si>
  <si>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</si>
  <si>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</si>
  <si>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</si>
  <si>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</si>
  <si>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</si>
  <si>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</si>
  <si>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</si>
  <si>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</si>
  <si>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</si>
  <si>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</si>
  <si>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</si>
  <si>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</si>
  <si>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</si>
  <si>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</si>
  <si>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</si>
  <si>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</si>
  <si>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</si>
  <si>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</si>
  <si>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</si>
  <si>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</si>
  <si>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</si>
  <si>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</si>
  <si>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</si>
  <si>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</si>
  <si>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</si>
  <si>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</si>
  <si>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</si>
  <si>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11,09,</t>
  </si>
  <si>
    <t>12,09,</t>
  </si>
  <si>
    <t>13,09,</t>
  </si>
  <si>
    <t>16,09,</t>
  </si>
  <si>
    <t>17,09д</t>
  </si>
  <si>
    <t>23,08,</t>
  </si>
  <si>
    <t>30,08,</t>
  </si>
  <si>
    <t>06,09,</t>
  </si>
  <si>
    <t>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</si>
</sst>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6" fontId="6" fillId="5" borderId="0" xfId="0" applyNumberFormat="1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9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1,09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30.08.2024 - 06.09.2024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10,09д</v>
          </cell>
          <cell r="M5" t="str">
            <v>09,09,</v>
          </cell>
          <cell r="N5" t="str">
            <v>10,09,</v>
          </cell>
          <cell r="O5" t="str">
            <v>15,09,</v>
          </cell>
          <cell r="U5" t="str">
            <v>11,09,</v>
          </cell>
          <cell r="V5" t="str">
            <v>12,09,</v>
          </cell>
          <cell r="X5" t="str">
            <v>13,09,</v>
          </cell>
          <cell r="AE5" t="str">
            <v>16,08,</v>
          </cell>
          <cell r="AF5" t="str">
            <v>23,08,</v>
          </cell>
          <cell r="AG5" t="str">
            <v>30,08,</v>
          </cell>
          <cell r="AH5" t="str">
            <v>06,09,</v>
          </cell>
        </row>
        <row r="6">
          <cell r="E6">
            <v>141318.46800000005</v>
          </cell>
          <cell r="F6">
            <v>77184.212</v>
          </cell>
          <cell r="J6">
            <v>144510.31099999996</v>
          </cell>
          <cell r="K6">
            <v>-3191.8430000000003</v>
          </cell>
          <cell r="L6">
            <v>9700</v>
          </cell>
          <cell r="M6">
            <v>17220</v>
          </cell>
          <cell r="N6">
            <v>30894</v>
          </cell>
          <cell r="O6">
            <v>9200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10670</v>
          </cell>
          <cell r="V6">
            <v>28140</v>
          </cell>
          <cell r="W6">
            <v>25040.093599999989</v>
          </cell>
          <cell r="X6">
            <v>29150</v>
          </cell>
          <cell r="AA6">
            <v>0</v>
          </cell>
          <cell r="AB6">
            <v>0</v>
          </cell>
          <cell r="AC6">
            <v>0</v>
          </cell>
          <cell r="AD6">
            <v>16118</v>
          </cell>
          <cell r="AE6">
            <v>27118.035600000017</v>
          </cell>
          <cell r="AF6">
            <v>25851.724999999995</v>
          </cell>
          <cell r="AG6">
            <v>22811.59680000001</v>
          </cell>
          <cell r="AH6">
            <v>23872.819999999992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433.98899999999998</v>
          </cell>
          <cell r="D7">
            <v>955.08199999999999</v>
          </cell>
          <cell r="E7">
            <v>637.08100000000002</v>
          </cell>
          <cell r="F7">
            <v>692.64499999999998</v>
          </cell>
          <cell r="G7" t="str">
            <v>н</v>
          </cell>
          <cell r="H7">
            <v>1</v>
          </cell>
          <cell r="I7">
            <v>45</v>
          </cell>
          <cell r="J7">
            <v>639.18299999999999</v>
          </cell>
          <cell r="K7">
            <v>-2.1019999999999754</v>
          </cell>
          <cell r="L7">
            <v>0</v>
          </cell>
          <cell r="M7">
            <v>0</v>
          </cell>
          <cell r="N7">
            <v>100</v>
          </cell>
          <cell r="V7">
            <v>150</v>
          </cell>
          <cell r="W7">
            <v>127.4162</v>
          </cell>
          <cell r="X7">
            <v>120</v>
          </cell>
          <cell r="Y7">
            <v>8.3399520626105623</v>
          </cell>
          <cell r="Z7">
            <v>5.436082695920927</v>
          </cell>
          <cell r="AD7">
            <v>0</v>
          </cell>
          <cell r="AE7">
            <v>133.93860000000001</v>
          </cell>
          <cell r="AF7">
            <v>123.821</v>
          </cell>
          <cell r="AG7">
            <v>105.1828</v>
          </cell>
          <cell r="AH7">
            <v>133.17599999999999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633.23400000000004</v>
          </cell>
          <cell r="D8">
            <v>2787.5529999999999</v>
          </cell>
          <cell r="E8">
            <v>646.67899999999997</v>
          </cell>
          <cell r="F8">
            <v>205.477</v>
          </cell>
          <cell r="G8" t="str">
            <v>ябл</v>
          </cell>
          <cell r="H8">
            <v>1</v>
          </cell>
          <cell r="I8">
            <v>45</v>
          </cell>
          <cell r="J8">
            <v>767.81600000000003</v>
          </cell>
          <cell r="K8">
            <v>-121.13700000000006</v>
          </cell>
          <cell r="L8">
            <v>0</v>
          </cell>
          <cell r="M8">
            <v>350</v>
          </cell>
          <cell r="N8">
            <v>200</v>
          </cell>
          <cell r="U8">
            <v>50</v>
          </cell>
          <cell r="V8">
            <v>150</v>
          </cell>
          <cell r="W8">
            <v>129.33580000000001</v>
          </cell>
          <cell r="X8">
            <v>100</v>
          </cell>
          <cell r="Y8">
            <v>8.1607489960243011</v>
          </cell>
          <cell r="Z8">
            <v>1.5887093905940968</v>
          </cell>
          <cell r="AD8">
            <v>0</v>
          </cell>
          <cell r="AE8">
            <v>143.1292</v>
          </cell>
          <cell r="AF8">
            <v>153.97819999999999</v>
          </cell>
          <cell r="AG8">
            <v>110.3086</v>
          </cell>
          <cell r="AH8">
            <v>66.991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1765.43</v>
          </cell>
          <cell r="D9">
            <v>9910.6329999999998</v>
          </cell>
          <cell r="E9">
            <v>1822.924</v>
          </cell>
          <cell r="F9">
            <v>1288.7950000000001</v>
          </cell>
          <cell r="G9" t="str">
            <v>н</v>
          </cell>
          <cell r="H9">
            <v>1</v>
          </cell>
          <cell r="I9">
            <v>45</v>
          </cell>
          <cell r="J9">
            <v>1719.9960000000001</v>
          </cell>
          <cell r="K9">
            <v>102.92799999999988</v>
          </cell>
          <cell r="L9">
            <v>0</v>
          </cell>
          <cell r="M9">
            <v>100</v>
          </cell>
          <cell r="N9">
            <v>350</v>
          </cell>
          <cell r="U9">
            <v>400</v>
          </cell>
          <cell r="V9">
            <v>420</v>
          </cell>
          <cell r="W9">
            <v>364.58479999999997</v>
          </cell>
          <cell r="X9">
            <v>420</v>
          </cell>
          <cell r="Y9">
            <v>8.1703762746005868</v>
          </cell>
          <cell r="Z9">
            <v>3.5349663507639382</v>
          </cell>
          <cell r="AD9">
            <v>0</v>
          </cell>
          <cell r="AE9">
            <v>475.4298</v>
          </cell>
          <cell r="AF9">
            <v>469.09700000000004</v>
          </cell>
          <cell r="AG9">
            <v>359.3802</v>
          </cell>
          <cell r="AH9">
            <v>490.25299999999999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193.255</v>
          </cell>
          <cell r="D10">
            <v>50.168999999999997</v>
          </cell>
          <cell r="E10">
            <v>208.19800000000001</v>
          </cell>
          <cell r="F10">
            <v>35.225999999999999</v>
          </cell>
          <cell r="G10">
            <v>0</v>
          </cell>
          <cell r="H10">
            <v>1</v>
          </cell>
          <cell r="I10">
            <v>40</v>
          </cell>
          <cell r="J10">
            <v>207.73699999999999</v>
          </cell>
          <cell r="K10">
            <v>0.46100000000001273</v>
          </cell>
          <cell r="L10">
            <v>0</v>
          </cell>
          <cell r="M10">
            <v>150</v>
          </cell>
          <cell r="N10">
            <v>60</v>
          </cell>
          <cell r="V10">
            <v>40</v>
          </cell>
          <cell r="W10">
            <v>41.639600000000002</v>
          </cell>
          <cell r="X10">
            <v>50</v>
          </cell>
          <cell r="Y10">
            <v>8.050653704646539</v>
          </cell>
          <cell r="Z10">
            <v>0.84597354441445161</v>
          </cell>
          <cell r="AD10">
            <v>0</v>
          </cell>
          <cell r="AE10">
            <v>31.380399999999998</v>
          </cell>
          <cell r="AF10">
            <v>39.803600000000003</v>
          </cell>
          <cell r="AG10">
            <v>23.7196</v>
          </cell>
          <cell r="AH10">
            <v>22.116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250</v>
          </cell>
          <cell r="D11">
            <v>331</v>
          </cell>
          <cell r="E11">
            <v>292</v>
          </cell>
          <cell r="F11">
            <v>271</v>
          </cell>
          <cell r="G11">
            <v>0</v>
          </cell>
          <cell r="H11">
            <v>0.5</v>
          </cell>
          <cell r="I11">
            <v>45</v>
          </cell>
          <cell r="J11">
            <v>315</v>
          </cell>
          <cell r="K11">
            <v>-23</v>
          </cell>
          <cell r="L11">
            <v>0</v>
          </cell>
          <cell r="M11">
            <v>0</v>
          </cell>
          <cell r="N11">
            <v>70</v>
          </cell>
          <cell r="V11">
            <v>60</v>
          </cell>
          <cell r="W11">
            <v>58.4</v>
          </cell>
          <cell r="X11">
            <v>70</v>
          </cell>
          <cell r="Y11">
            <v>8.0650684931506849</v>
          </cell>
          <cell r="Z11">
            <v>4.64041095890411</v>
          </cell>
          <cell r="AD11">
            <v>0</v>
          </cell>
          <cell r="AE11">
            <v>76.2</v>
          </cell>
          <cell r="AF11">
            <v>77</v>
          </cell>
          <cell r="AG11">
            <v>65.2</v>
          </cell>
          <cell r="AH11">
            <v>41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1574</v>
          </cell>
          <cell r="D12">
            <v>2375</v>
          </cell>
          <cell r="E12">
            <v>2886</v>
          </cell>
          <cell r="F12">
            <v>973</v>
          </cell>
          <cell r="G12" t="str">
            <v>ябл</v>
          </cell>
          <cell r="H12">
            <v>0.4</v>
          </cell>
          <cell r="I12">
            <v>45</v>
          </cell>
          <cell r="J12">
            <v>3024</v>
          </cell>
          <cell r="K12">
            <v>-138</v>
          </cell>
          <cell r="L12">
            <v>0</v>
          </cell>
          <cell r="M12">
            <v>1100</v>
          </cell>
          <cell r="N12">
            <v>700</v>
          </cell>
          <cell r="U12">
            <v>200</v>
          </cell>
          <cell r="V12">
            <v>500</v>
          </cell>
          <cell r="W12">
            <v>501.2</v>
          </cell>
          <cell r="X12">
            <v>500</v>
          </cell>
          <cell r="Y12">
            <v>7.9269752593774943</v>
          </cell>
          <cell r="Z12">
            <v>1.9413407821229052</v>
          </cell>
          <cell r="AD12">
            <v>380</v>
          </cell>
          <cell r="AE12">
            <v>558.79999999999995</v>
          </cell>
          <cell r="AF12">
            <v>594.4</v>
          </cell>
          <cell r="AG12">
            <v>576.6</v>
          </cell>
          <cell r="AH12">
            <v>522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3035</v>
          </cell>
          <cell r="D13">
            <v>6394</v>
          </cell>
          <cell r="E13">
            <v>5997</v>
          </cell>
          <cell r="F13">
            <v>3323</v>
          </cell>
          <cell r="G13">
            <v>0</v>
          </cell>
          <cell r="H13">
            <v>0.45</v>
          </cell>
          <cell r="I13">
            <v>45</v>
          </cell>
          <cell r="J13">
            <v>6023</v>
          </cell>
          <cell r="K13">
            <v>-26</v>
          </cell>
          <cell r="L13">
            <v>500</v>
          </cell>
          <cell r="M13">
            <v>0</v>
          </cell>
          <cell r="N13">
            <v>700</v>
          </cell>
          <cell r="O13">
            <v>1000</v>
          </cell>
          <cell r="V13">
            <v>500</v>
          </cell>
          <cell r="W13">
            <v>671.4</v>
          </cell>
          <cell r="X13">
            <v>700</v>
          </cell>
          <cell r="Y13">
            <v>10.013404825737267</v>
          </cell>
          <cell r="Z13">
            <v>4.9493595472147751</v>
          </cell>
          <cell r="AD13">
            <v>2640</v>
          </cell>
          <cell r="AE13">
            <v>917.4</v>
          </cell>
          <cell r="AF13">
            <v>847.4</v>
          </cell>
          <cell r="AG13">
            <v>679.2</v>
          </cell>
          <cell r="AH13">
            <v>746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2839</v>
          </cell>
          <cell r="D14">
            <v>7052</v>
          </cell>
          <cell r="E14">
            <v>6873</v>
          </cell>
          <cell r="F14">
            <v>2869</v>
          </cell>
          <cell r="G14">
            <v>0</v>
          </cell>
          <cell r="H14">
            <v>0.45</v>
          </cell>
          <cell r="I14">
            <v>45</v>
          </cell>
          <cell r="J14">
            <v>6947</v>
          </cell>
          <cell r="K14">
            <v>-74</v>
          </cell>
          <cell r="L14">
            <v>500</v>
          </cell>
          <cell r="M14">
            <v>500</v>
          </cell>
          <cell r="N14">
            <v>700</v>
          </cell>
          <cell r="O14">
            <v>1000</v>
          </cell>
          <cell r="V14">
            <v>900</v>
          </cell>
          <cell r="W14">
            <v>822.6</v>
          </cell>
          <cell r="X14">
            <v>1000</v>
          </cell>
          <cell r="Y14">
            <v>9.0797471432044734</v>
          </cell>
          <cell r="Z14">
            <v>3.4877218575249209</v>
          </cell>
          <cell r="AD14">
            <v>2760</v>
          </cell>
          <cell r="AE14">
            <v>1045</v>
          </cell>
          <cell r="AF14">
            <v>943.8</v>
          </cell>
          <cell r="AG14">
            <v>850.6</v>
          </cell>
          <cell r="AH14">
            <v>837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330</v>
          </cell>
          <cell r="D15">
            <v>214</v>
          </cell>
          <cell r="E15">
            <v>274</v>
          </cell>
          <cell r="F15">
            <v>238</v>
          </cell>
          <cell r="G15">
            <v>0</v>
          </cell>
          <cell r="H15">
            <v>0.5</v>
          </cell>
          <cell r="I15">
            <v>40</v>
          </cell>
          <cell r="J15">
            <v>314</v>
          </cell>
          <cell r="K15">
            <v>-40</v>
          </cell>
          <cell r="L15">
            <v>0</v>
          </cell>
          <cell r="M15">
            <v>0</v>
          </cell>
          <cell r="N15">
            <v>90</v>
          </cell>
          <cell r="V15">
            <v>50</v>
          </cell>
          <cell r="W15">
            <v>54.8</v>
          </cell>
          <cell r="X15">
            <v>70</v>
          </cell>
          <cell r="Y15">
            <v>8.1751824817518255</v>
          </cell>
          <cell r="Z15">
            <v>4.3430656934306571</v>
          </cell>
          <cell r="AD15">
            <v>0</v>
          </cell>
          <cell r="AE15">
            <v>76.400000000000006</v>
          </cell>
          <cell r="AF15">
            <v>82.2</v>
          </cell>
          <cell r="AG15">
            <v>58.4</v>
          </cell>
          <cell r="AH15">
            <v>43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54</v>
          </cell>
          <cell r="D16">
            <v>72</v>
          </cell>
          <cell r="E16">
            <v>76</v>
          </cell>
          <cell r="F16">
            <v>38</v>
          </cell>
          <cell r="G16">
            <v>0</v>
          </cell>
          <cell r="H16">
            <v>0.4</v>
          </cell>
          <cell r="I16">
            <v>50</v>
          </cell>
          <cell r="J16">
            <v>96</v>
          </cell>
          <cell r="K16">
            <v>-20</v>
          </cell>
          <cell r="L16">
            <v>0</v>
          </cell>
          <cell r="M16">
            <v>50</v>
          </cell>
          <cell r="N16">
            <v>30</v>
          </cell>
          <cell r="W16">
            <v>15.2</v>
          </cell>
          <cell r="X16">
            <v>20</v>
          </cell>
          <cell r="Y16">
            <v>9.0789473684210531</v>
          </cell>
          <cell r="Z16">
            <v>2.5</v>
          </cell>
          <cell r="AD16">
            <v>0</v>
          </cell>
          <cell r="AE16">
            <v>14.6</v>
          </cell>
          <cell r="AF16">
            <v>15.6</v>
          </cell>
          <cell r="AG16">
            <v>13</v>
          </cell>
          <cell r="AH16">
            <v>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780</v>
          </cell>
          <cell r="D17">
            <v>230</v>
          </cell>
          <cell r="E17">
            <v>398</v>
          </cell>
          <cell r="F17">
            <v>598</v>
          </cell>
          <cell r="G17">
            <v>0</v>
          </cell>
          <cell r="H17">
            <v>0.17</v>
          </cell>
          <cell r="I17">
            <v>180</v>
          </cell>
          <cell r="J17">
            <v>410</v>
          </cell>
          <cell r="K17">
            <v>-12</v>
          </cell>
          <cell r="L17">
            <v>0</v>
          </cell>
          <cell r="M17">
            <v>0</v>
          </cell>
          <cell r="N17">
            <v>0</v>
          </cell>
          <cell r="W17">
            <v>79.599999999999994</v>
          </cell>
          <cell r="X17">
            <v>200</v>
          </cell>
          <cell r="Y17">
            <v>10.025125628140705</v>
          </cell>
          <cell r="Z17">
            <v>7.5125628140703524</v>
          </cell>
          <cell r="AD17">
            <v>0</v>
          </cell>
          <cell r="AE17">
            <v>76.400000000000006</v>
          </cell>
          <cell r="AF17">
            <v>71.400000000000006</v>
          </cell>
          <cell r="AG17">
            <v>60.2</v>
          </cell>
          <cell r="AH17">
            <v>72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171</v>
          </cell>
          <cell r="D18">
            <v>536</v>
          </cell>
          <cell r="E18">
            <v>390</v>
          </cell>
          <cell r="F18">
            <v>306</v>
          </cell>
          <cell r="G18">
            <v>0</v>
          </cell>
          <cell r="H18">
            <v>0.3</v>
          </cell>
          <cell r="I18">
            <v>40</v>
          </cell>
          <cell r="J18">
            <v>512</v>
          </cell>
          <cell r="K18">
            <v>-122</v>
          </cell>
          <cell r="L18">
            <v>0</v>
          </cell>
          <cell r="M18">
            <v>0</v>
          </cell>
          <cell r="N18">
            <v>90</v>
          </cell>
          <cell r="U18">
            <v>50</v>
          </cell>
          <cell r="V18">
            <v>100</v>
          </cell>
          <cell r="W18">
            <v>78</v>
          </cell>
          <cell r="X18">
            <v>90</v>
          </cell>
          <cell r="Y18">
            <v>8.1538461538461533</v>
          </cell>
          <cell r="Z18">
            <v>3.9230769230769229</v>
          </cell>
          <cell r="AD18">
            <v>0</v>
          </cell>
          <cell r="AE18">
            <v>97.6</v>
          </cell>
          <cell r="AF18">
            <v>77.400000000000006</v>
          </cell>
          <cell r="AG18">
            <v>82.2</v>
          </cell>
          <cell r="AH18">
            <v>83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3539</v>
          </cell>
          <cell r="D19">
            <v>1041</v>
          </cell>
          <cell r="E19">
            <v>1837</v>
          </cell>
          <cell r="F19">
            <v>2712</v>
          </cell>
          <cell r="G19">
            <v>0</v>
          </cell>
          <cell r="H19">
            <v>0.17</v>
          </cell>
          <cell r="I19">
            <v>180</v>
          </cell>
          <cell r="J19">
            <v>1866</v>
          </cell>
          <cell r="K19">
            <v>-29</v>
          </cell>
          <cell r="L19">
            <v>0</v>
          </cell>
          <cell r="M19">
            <v>0</v>
          </cell>
          <cell r="N19">
            <v>0</v>
          </cell>
          <cell r="W19">
            <v>367.4</v>
          </cell>
          <cell r="X19">
            <v>1000</v>
          </cell>
          <cell r="Y19">
            <v>10.10342950462711</v>
          </cell>
          <cell r="Z19">
            <v>7.3816004354926514</v>
          </cell>
          <cell r="AD19">
            <v>0</v>
          </cell>
          <cell r="AE19">
            <v>324.60000000000002</v>
          </cell>
          <cell r="AF19">
            <v>294</v>
          </cell>
          <cell r="AG19">
            <v>293.60000000000002</v>
          </cell>
          <cell r="AH19">
            <v>324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428</v>
          </cell>
          <cell r="D20">
            <v>1170</v>
          </cell>
          <cell r="E20">
            <v>807</v>
          </cell>
          <cell r="F20">
            <v>760</v>
          </cell>
          <cell r="G20">
            <v>0</v>
          </cell>
          <cell r="H20">
            <v>0.35</v>
          </cell>
          <cell r="I20">
            <v>45</v>
          </cell>
          <cell r="J20">
            <v>852</v>
          </cell>
          <cell r="K20">
            <v>-45</v>
          </cell>
          <cell r="L20">
            <v>0</v>
          </cell>
          <cell r="M20">
            <v>0</v>
          </cell>
          <cell r="N20">
            <v>250</v>
          </cell>
          <cell r="V20">
            <v>120</v>
          </cell>
          <cell r="W20">
            <v>161.4</v>
          </cell>
          <cell r="X20">
            <v>200</v>
          </cell>
          <cell r="Y20">
            <v>8.2403965303593552</v>
          </cell>
          <cell r="Z20">
            <v>4.7087980173482027</v>
          </cell>
          <cell r="AD20">
            <v>0</v>
          </cell>
          <cell r="AE20">
            <v>200</v>
          </cell>
          <cell r="AF20">
            <v>182.6</v>
          </cell>
          <cell r="AG20">
            <v>189.4</v>
          </cell>
          <cell r="AH20">
            <v>123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139</v>
          </cell>
          <cell r="D21">
            <v>715</v>
          </cell>
          <cell r="E21">
            <v>644</v>
          </cell>
          <cell r="F21">
            <v>200</v>
          </cell>
          <cell r="G21" t="str">
            <v>н</v>
          </cell>
          <cell r="H21">
            <v>0.35</v>
          </cell>
          <cell r="I21">
            <v>45</v>
          </cell>
          <cell r="J21">
            <v>719</v>
          </cell>
          <cell r="K21">
            <v>-75</v>
          </cell>
          <cell r="L21">
            <v>0</v>
          </cell>
          <cell r="M21">
            <v>0</v>
          </cell>
          <cell r="N21">
            <v>60</v>
          </cell>
          <cell r="V21">
            <v>80</v>
          </cell>
          <cell r="W21">
            <v>49.6</v>
          </cell>
          <cell r="X21">
            <v>70</v>
          </cell>
          <cell r="Y21">
            <v>8.2661290322580641</v>
          </cell>
          <cell r="Z21">
            <v>4.032258064516129</v>
          </cell>
          <cell r="AD21">
            <v>396</v>
          </cell>
          <cell r="AE21">
            <v>51.8</v>
          </cell>
          <cell r="AF21">
            <v>41.8</v>
          </cell>
          <cell r="AG21">
            <v>50</v>
          </cell>
          <cell r="AH21">
            <v>52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251</v>
          </cell>
          <cell r="D22">
            <v>571</v>
          </cell>
          <cell r="E22">
            <v>404</v>
          </cell>
          <cell r="F22">
            <v>408</v>
          </cell>
          <cell r="G22">
            <v>0</v>
          </cell>
          <cell r="H22">
            <v>0.35</v>
          </cell>
          <cell r="I22">
            <v>45</v>
          </cell>
          <cell r="J22">
            <v>632</v>
          </cell>
          <cell r="K22">
            <v>-228</v>
          </cell>
          <cell r="L22">
            <v>0</v>
          </cell>
          <cell r="M22">
            <v>0</v>
          </cell>
          <cell r="N22">
            <v>50</v>
          </cell>
          <cell r="V22">
            <v>50</v>
          </cell>
          <cell r="W22">
            <v>71.2</v>
          </cell>
          <cell r="X22">
            <v>70</v>
          </cell>
          <cell r="Y22">
            <v>8.117977528089888</v>
          </cell>
          <cell r="Z22">
            <v>5.7303370786516847</v>
          </cell>
          <cell r="AD22">
            <v>48</v>
          </cell>
          <cell r="AE22">
            <v>84.8</v>
          </cell>
          <cell r="AF22">
            <v>87</v>
          </cell>
          <cell r="AG22">
            <v>88</v>
          </cell>
          <cell r="AH22">
            <v>109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564</v>
          </cell>
          <cell r="D23">
            <v>846</v>
          </cell>
          <cell r="E23">
            <v>893</v>
          </cell>
          <cell r="F23">
            <v>484</v>
          </cell>
          <cell r="G23">
            <v>0</v>
          </cell>
          <cell r="H23">
            <v>0.35</v>
          </cell>
          <cell r="I23">
            <v>45</v>
          </cell>
          <cell r="J23">
            <v>1214</v>
          </cell>
          <cell r="K23">
            <v>-321</v>
          </cell>
          <cell r="L23">
            <v>0</v>
          </cell>
          <cell r="M23">
            <v>100</v>
          </cell>
          <cell r="N23">
            <v>300</v>
          </cell>
          <cell r="U23">
            <v>100</v>
          </cell>
          <cell r="V23">
            <v>270</v>
          </cell>
          <cell r="W23">
            <v>178.6</v>
          </cell>
          <cell r="X23">
            <v>200</v>
          </cell>
          <cell r="Y23">
            <v>8.1410974244120951</v>
          </cell>
          <cell r="Z23">
            <v>2.7099664053751402</v>
          </cell>
          <cell r="AD23">
            <v>0</v>
          </cell>
          <cell r="AE23">
            <v>211</v>
          </cell>
          <cell r="AF23">
            <v>164.8</v>
          </cell>
          <cell r="AG23">
            <v>155.4</v>
          </cell>
          <cell r="AH23">
            <v>182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401.697</v>
          </cell>
          <cell r="D24">
            <v>543.08500000000004</v>
          </cell>
          <cell r="E24">
            <v>581.697</v>
          </cell>
          <cell r="F24">
            <v>341.77100000000002</v>
          </cell>
          <cell r="G24">
            <v>0</v>
          </cell>
          <cell r="H24">
            <v>1</v>
          </cell>
          <cell r="I24">
            <v>50</v>
          </cell>
          <cell r="J24">
            <v>567.31799999999998</v>
          </cell>
          <cell r="K24">
            <v>14.379000000000019</v>
          </cell>
          <cell r="L24">
            <v>0</v>
          </cell>
          <cell r="M24">
            <v>170</v>
          </cell>
          <cell r="N24">
            <v>150</v>
          </cell>
          <cell r="V24">
            <v>150</v>
          </cell>
          <cell r="W24">
            <v>116.3394</v>
          </cell>
          <cell r="X24">
            <v>140</v>
          </cell>
          <cell r="Y24">
            <v>8.1809859772355704</v>
          </cell>
          <cell r="Z24">
            <v>2.9377064004112108</v>
          </cell>
          <cell r="AD24">
            <v>0</v>
          </cell>
          <cell r="AE24">
            <v>114.75060000000001</v>
          </cell>
          <cell r="AF24">
            <v>119.64739999999999</v>
          </cell>
          <cell r="AG24">
            <v>105.607</v>
          </cell>
          <cell r="AH24">
            <v>88.533000000000001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3533.4520000000002</v>
          </cell>
          <cell r="D25">
            <v>5422.4390000000003</v>
          </cell>
          <cell r="E25">
            <v>6056.3590000000004</v>
          </cell>
          <cell r="F25">
            <v>2784.84</v>
          </cell>
          <cell r="G25">
            <v>0</v>
          </cell>
          <cell r="H25">
            <v>1</v>
          </cell>
          <cell r="I25">
            <v>50</v>
          </cell>
          <cell r="J25">
            <v>6229.9430000000002</v>
          </cell>
          <cell r="K25">
            <v>-173.58399999999983</v>
          </cell>
          <cell r="L25">
            <v>1500</v>
          </cell>
          <cell r="M25">
            <v>600</v>
          </cell>
          <cell r="N25">
            <v>1300</v>
          </cell>
          <cell r="O25">
            <v>1200</v>
          </cell>
          <cell r="U25">
            <v>900</v>
          </cell>
          <cell r="V25">
            <v>1500</v>
          </cell>
          <cell r="W25">
            <v>1211.2718</v>
          </cell>
          <cell r="X25">
            <v>1400</v>
          </cell>
          <cell r="Y25">
            <v>9.2339638386694052</v>
          </cell>
          <cell r="Z25">
            <v>2.2991041317068559</v>
          </cell>
          <cell r="AD25">
            <v>0</v>
          </cell>
          <cell r="AE25">
            <v>1241.6035999999999</v>
          </cell>
          <cell r="AF25">
            <v>1122.5585999999998</v>
          </cell>
          <cell r="AG25">
            <v>1043.8128000000002</v>
          </cell>
          <cell r="AH25">
            <v>1257.7439999999999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266.279</v>
          </cell>
          <cell r="D26">
            <v>436.56799999999998</v>
          </cell>
          <cell r="E26">
            <v>464.25099999999998</v>
          </cell>
          <cell r="F26">
            <v>217.26</v>
          </cell>
          <cell r="G26">
            <v>0</v>
          </cell>
          <cell r="H26">
            <v>1</v>
          </cell>
          <cell r="I26">
            <v>50</v>
          </cell>
          <cell r="J26">
            <v>461.57900000000001</v>
          </cell>
          <cell r="K26">
            <v>2.6719999999999686</v>
          </cell>
          <cell r="L26">
            <v>0</v>
          </cell>
          <cell r="M26">
            <v>100</v>
          </cell>
          <cell r="N26">
            <v>250</v>
          </cell>
          <cell r="V26">
            <v>80</v>
          </cell>
          <cell r="W26">
            <v>92.850200000000001</v>
          </cell>
          <cell r="X26">
            <v>100</v>
          </cell>
          <cell r="Y26">
            <v>8.0480171286653128</v>
          </cell>
          <cell r="Z26">
            <v>2.3398980292988059</v>
          </cell>
          <cell r="AD26">
            <v>0</v>
          </cell>
          <cell r="AE26">
            <v>97.735199999999992</v>
          </cell>
          <cell r="AF26">
            <v>84.450599999999994</v>
          </cell>
          <cell r="AG26">
            <v>76.404399999999995</v>
          </cell>
          <cell r="AH26">
            <v>71.063000000000002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379.642</v>
          </cell>
          <cell r="D27">
            <v>631.298</v>
          </cell>
          <cell r="E27">
            <v>721.19200000000001</v>
          </cell>
          <cell r="F27">
            <v>273.85399999999998</v>
          </cell>
          <cell r="G27">
            <v>0</v>
          </cell>
          <cell r="H27">
            <v>1</v>
          </cell>
          <cell r="I27">
            <v>50</v>
          </cell>
          <cell r="J27">
            <v>695.86099999999999</v>
          </cell>
          <cell r="K27">
            <v>25.331000000000017</v>
          </cell>
          <cell r="L27">
            <v>0</v>
          </cell>
          <cell r="M27">
            <v>240</v>
          </cell>
          <cell r="N27">
            <v>270</v>
          </cell>
          <cell r="U27">
            <v>50</v>
          </cell>
          <cell r="V27">
            <v>160</v>
          </cell>
          <cell r="W27">
            <v>144.23840000000001</v>
          </cell>
          <cell r="X27">
            <v>180</v>
          </cell>
          <cell r="Y27">
            <v>8.1382904968441139</v>
          </cell>
          <cell r="Z27">
            <v>1.8986206169785576</v>
          </cell>
          <cell r="AD27">
            <v>0</v>
          </cell>
          <cell r="AE27">
            <v>144.8586</v>
          </cell>
          <cell r="AF27">
            <v>124.133</v>
          </cell>
          <cell r="AG27">
            <v>113.85419999999999</v>
          </cell>
          <cell r="AH27">
            <v>119.197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155.69800000000001</v>
          </cell>
          <cell r="D28">
            <v>413.06099999999998</v>
          </cell>
          <cell r="E28">
            <v>321.226</v>
          </cell>
          <cell r="F28">
            <v>236.90600000000001</v>
          </cell>
          <cell r="G28">
            <v>0</v>
          </cell>
          <cell r="H28">
            <v>1</v>
          </cell>
          <cell r="I28">
            <v>60</v>
          </cell>
          <cell r="J28">
            <v>311.25299999999999</v>
          </cell>
          <cell r="K28">
            <v>9.9730000000000132</v>
          </cell>
          <cell r="L28">
            <v>0</v>
          </cell>
          <cell r="M28">
            <v>70</v>
          </cell>
          <cell r="N28">
            <v>80</v>
          </cell>
          <cell r="V28">
            <v>60</v>
          </cell>
          <cell r="W28">
            <v>64.245199999999997</v>
          </cell>
          <cell r="X28">
            <v>80</v>
          </cell>
          <cell r="Y28">
            <v>8.201484313224956</v>
          </cell>
          <cell r="Z28">
            <v>3.6875284067914804</v>
          </cell>
          <cell r="AD28">
            <v>0</v>
          </cell>
          <cell r="AE28">
            <v>71.991799999999998</v>
          </cell>
          <cell r="AF28">
            <v>61.802399999999999</v>
          </cell>
          <cell r="AG28">
            <v>64.061199999999999</v>
          </cell>
          <cell r="AH28">
            <v>47.622999999999998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134.011</v>
          </cell>
          <cell r="D29">
            <v>392.39499999999998</v>
          </cell>
          <cell r="E29">
            <v>309.50599999999997</v>
          </cell>
          <cell r="F29">
            <v>212.45</v>
          </cell>
          <cell r="G29">
            <v>0</v>
          </cell>
          <cell r="H29">
            <v>1</v>
          </cell>
          <cell r="I29">
            <v>60</v>
          </cell>
          <cell r="J29">
            <v>294.05500000000001</v>
          </cell>
          <cell r="K29">
            <v>15.450999999999965</v>
          </cell>
          <cell r="L29">
            <v>0</v>
          </cell>
          <cell r="M29">
            <v>80</v>
          </cell>
          <cell r="N29">
            <v>80</v>
          </cell>
          <cell r="V29">
            <v>50</v>
          </cell>
          <cell r="W29">
            <v>61.901199999999996</v>
          </cell>
          <cell r="X29">
            <v>80</v>
          </cell>
          <cell r="Y29">
            <v>8.1169670377957139</v>
          </cell>
          <cell r="Z29">
            <v>3.432082092108069</v>
          </cell>
          <cell r="AD29">
            <v>0</v>
          </cell>
          <cell r="AE29">
            <v>59.967999999999996</v>
          </cell>
          <cell r="AF29">
            <v>55.907000000000004</v>
          </cell>
          <cell r="AG29">
            <v>59.928999999999995</v>
          </cell>
          <cell r="AH29">
            <v>43.359000000000002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63.997999999999998</v>
          </cell>
          <cell r="D30">
            <v>33.1</v>
          </cell>
          <cell r="E30">
            <v>28.904</v>
          </cell>
          <cell r="F30">
            <v>67.492000000000004</v>
          </cell>
          <cell r="G30">
            <v>0</v>
          </cell>
          <cell r="H30">
            <v>1</v>
          </cell>
          <cell r="I30">
            <v>180</v>
          </cell>
          <cell r="J30">
            <v>40.109000000000002</v>
          </cell>
          <cell r="K30">
            <v>-11.205000000000002</v>
          </cell>
          <cell r="L30">
            <v>0</v>
          </cell>
          <cell r="M30">
            <v>0</v>
          </cell>
          <cell r="N30">
            <v>0</v>
          </cell>
          <cell r="W30">
            <v>5.7808000000000002</v>
          </cell>
          <cell r="Y30">
            <v>11.675200664267923</v>
          </cell>
          <cell r="Z30">
            <v>11.675200664267923</v>
          </cell>
          <cell r="AD30">
            <v>0</v>
          </cell>
          <cell r="AE30">
            <v>8.1474000000000011</v>
          </cell>
          <cell r="AF30">
            <v>6.7732000000000001</v>
          </cell>
          <cell r="AG30">
            <v>6.2587999999999999</v>
          </cell>
          <cell r="AH30">
            <v>13.811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534.90300000000002</v>
          </cell>
          <cell r="D31">
            <v>516.80499999999995</v>
          </cell>
          <cell r="E31">
            <v>666.79899999999998</v>
          </cell>
          <cell r="F31">
            <v>364.63499999999999</v>
          </cell>
          <cell r="G31">
            <v>0</v>
          </cell>
          <cell r="H31">
            <v>1</v>
          </cell>
          <cell r="I31">
            <v>60</v>
          </cell>
          <cell r="J31">
            <v>651.04600000000005</v>
          </cell>
          <cell r="K31">
            <v>15.752999999999929</v>
          </cell>
          <cell r="L31">
            <v>0</v>
          </cell>
          <cell r="M31">
            <v>100</v>
          </cell>
          <cell r="N31">
            <v>250</v>
          </cell>
          <cell r="U31">
            <v>50</v>
          </cell>
          <cell r="V31">
            <v>160</v>
          </cell>
          <cell r="W31">
            <v>133.35980000000001</v>
          </cell>
          <cell r="X31">
            <v>160</v>
          </cell>
          <cell r="Y31">
            <v>8.1331480701080832</v>
          </cell>
          <cell r="Z31">
            <v>2.7342197573781601</v>
          </cell>
          <cell r="AD31">
            <v>0</v>
          </cell>
          <cell r="AE31">
            <v>131.62219999999999</v>
          </cell>
          <cell r="AF31">
            <v>143.5838</v>
          </cell>
          <cell r="AG31">
            <v>118.5406</v>
          </cell>
          <cell r="AH31">
            <v>123.95699999999999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63.786999999999999</v>
          </cell>
          <cell r="D32">
            <v>204.911</v>
          </cell>
          <cell r="E32">
            <v>186.21100000000001</v>
          </cell>
          <cell r="F32">
            <v>79.778999999999996</v>
          </cell>
          <cell r="G32">
            <v>0</v>
          </cell>
          <cell r="H32">
            <v>1</v>
          </cell>
          <cell r="I32">
            <v>30</v>
          </cell>
          <cell r="J32">
            <v>183.95</v>
          </cell>
          <cell r="K32">
            <v>2.2610000000000241</v>
          </cell>
          <cell r="L32">
            <v>0</v>
          </cell>
          <cell r="M32">
            <v>40</v>
          </cell>
          <cell r="N32">
            <v>50</v>
          </cell>
          <cell r="U32">
            <v>40</v>
          </cell>
          <cell r="V32">
            <v>40</v>
          </cell>
          <cell r="W32">
            <v>37.242200000000004</v>
          </cell>
          <cell r="X32">
            <v>40</v>
          </cell>
          <cell r="Y32">
            <v>7.780931309106335</v>
          </cell>
          <cell r="Z32">
            <v>2.1421666818823804</v>
          </cell>
          <cell r="AD32">
            <v>0</v>
          </cell>
          <cell r="AE32">
            <v>37.6678</v>
          </cell>
          <cell r="AF32">
            <v>32.870199999999997</v>
          </cell>
          <cell r="AG32">
            <v>32.495600000000003</v>
          </cell>
          <cell r="AH32">
            <v>33.090000000000003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10.606999999999999</v>
          </cell>
          <cell r="D33">
            <v>363.387</v>
          </cell>
          <cell r="E33">
            <v>193.23699999999999</v>
          </cell>
          <cell r="F33">
            <v>171.18899999999999</v>
          </cell>
          <cell r="G33" t="str">
            <v>н</v>
          </cell>
          <cell r="H33">
            <v>1</v>
          </cell>
          <cell r="I33">
            <v>30</v>
          </cell>
          <cell r="J33">
            <v>199.286</v>
          </cell>
          <cell r="K33">
            <v>-6.0490000000000066</v>
          </cell>
          <cell r="L33">
            <v>0</v>
          </cell>
          <cell r="M33">
            <v>0</v>
          </cell>
          <cell r="N33">
            <v>20</v>
          </cell>
          <cell r="U33">
            <v>30</v>
          </cell>
          <cell r="V33">
            <v>40</v>
          </cell>
          <cell r="W33">
            <v>38.647399999999998</v>
          </cell>
          <cell r="X33">
            <v>40</v>
          </cell>
          <cell r="Y33">
            <v>7.7932538799505267</v>
          </cell>
          <cell r="Z33">
            <v>4.4295088414744592</v>
          </cell>
          <cell r="AD33">
            <v>0</v>
          </cell>
          <cell r="AE33">
            <v>41.394600000000004</v>
          </cell>
          <cell r="AF33">
            <v>33.906199999999998</v>
          </cell>
          <cell r="AG33">
            <v>47.212000000000003</v>
          </cell>
          <cell r="AH33">
            <v>45.131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392.524</v>
          </cell>
          <cell r="D34">
            <v>1833.047</v>
          </cell>
          <cell r="E34">
            <v>1509.9</v>
          </cell>
          <cell r="F34">
            <v>678.89700000000005</v>
          </cell>
          <cell r="G34">
            <v>0</v>
          </cell>
          <cell r="H34">
            <v>1</v>
          </cell>
          <cell r="I34">
            <v>30</v>
          </cell>
          <cell r="J34">
            <v>1488.6289999999999</v>
          </cell>
          <cell r="K34">
            <v>21.271000000000186</v>
          </cell>
          <cell r="L34">
            <v>0</v>
          </cell>
          <cell r="M34">
            <v>400</v>
          </cell>
          <cell r="N34">
            <v>300</v>
          </cell>
          <cell r="U34">
            <v>250</v>
          </cell>
          <cell r="V34">
            <v>350</v>
          </cell>
          <cell r="W34">
            <v>301.98</v>
          </cell>
          <cell r="X34">
            <v>350</v>
          </cell>
          <cell r="Y34">
            <v>7.7120902046493143</v>
          </cell>
          <cell r="Z34">
            <v>2.2481521955096366</v>
          </cell>
          <cell r="AD34">
            <v>0</v>
          </cell>
          <cell r="AE34">
            <v>275.0102</v>
          </cell>
          <cell r="AF34">
            <v>278.96899999999999</v>
          </cell>
          <cell r="AG34">
            <v>305.95680000000004</v>
          </cell>
          <cell r="AH34">
            <v>308.41899999999998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95.138000000000005</v>
          </cell>
          <cell r="D35">
            <v>109.113</v>
          </cell>
          <cell r="E35">
            <v>112.863</v>
          </cell>
          <cell r="F35">
            <v>82.094999999999999</v>
          </cell>
          <cell r="G35">
            <v>0</v>
          </cell>
          <cell r="H35">
            <v>1</v>
          </cell>
          <cell r="I35">
            <v>40</v>
          </cell>
          <cell r="J35">
            <v>123.505</v>
          </cell>
          <cell r="K35">
            <v>-10.641999999999996</v>
          </cell>
          <cell r="L35">
            <v>0</v>
          </cell>
          <cell r="M35">
            <v>30</v>
          </cell>
          <cell r="N35">
            <v>0</v>
          </cell>
          <cell r="U35">
            <v>20</v>
          </cell>
          <cell r="V35">
            <v>30</v>
          </cell>
          <cell r="W35">
            <v>22.572600000000001</v>
          </cell>
          <cell r="X35">
            <v>20</v>
          </cell>
          <cell r="Y35">
            <v>8.0670813286905361</v>
          </cell>
          <cell r="Z35">
            <v>3.6369315010233643</v>
          </cell>
          <cell r="AD35">
            <v>0</v>
          </cell>
          <cell r="AE35">
            <v>27.110000000000003</v>
          </cell>
          <cell r="AF35">
            <v>25.526400000000002</v>
          </cell>
          <cell r="AG35">
            <v>21.680399999999999</v>
          </cell>
          <cell r="AH35">
            <v>21.648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297.98399999999998</v>
          </cell>
          <cell r="D36">
            <v>138.68100000000001</v>
          </cell>
          <cell r="E36">
            <v>151.49</v>
          </cell>
          <cell r="F36">
            <v>280.83999999999997</v>
          </cell>
          <cell r="G36" t="str">
            <v>н</v>
          </cell>
          <cell r="H36">
            <v>1</v>
          </cell>
          <cell r="I36">
            <v>35</v>
          </cell>
          <cell r="J36">
            <v>146.387</v>
          </cell>
          <cell r="K36">
            <v>5.1030000000000086</v>
          </cell>
          <cell r="L36">
            <v>0</v>
          </cell>
          <cell r="M36">
            <v>0</v>
          </cell>
          <cell r="N36">
            <v>0</v>
          </cell>
          <cell r="W36">
            <v>30.298000000000002</v>
          </cell>
          <cell r="Y36">
            <v>9.269258696943691</v>
          </cell>
          <cell r="Z36">
            <v>9.269258696943691</v>
          </cell>
          <cell r="AD36">
            <v>0</v>
          </cell>
          <cell r="AE36">
            <v>55.561</v>
          </cell>
          <cell r="AF36">
            <v>88.856799999999993</v>
          </cell>
          <cell r="AG36">
            <v>50.876999999999995</v>
          </cell>
          <cell r="AH36">
            <v>31.613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54.72</v>
          </cell>
          <cell r="D37">
            <v>152.255</v>
          </cell>
          <cell r="E37">
            <v>139.71799999999999</v>
          </cell>
          <cell r="F37">
            <v>67.257000000000005</v>
          </cell>
          <cell r="G37">
            <v>0</v>
          </cell>
          <cell r="H37">
            <v>1</v>
          </cell>
          <cell r="I37">
            <v>30</v>
          </cell>
          <cell r="J37">
            <v>153.11199999999999</v>
          </cell>
          <cell r="K37">
            <v>-13.394000000000005</v>
          </cell>
          <cell r="L37">
            <v>0</v>
          </cell>
          <cell r="M37">
            <v>0</v>
          </cell>
          <cell r="N37">
            <v>30</v>
          </cell>
          <cell r="U37">
            <v>50</v>
          </cell>
          <cell r="V37">
            <v>40</v>
          </cell>
          <cell r="W37">
            <v>27.943599999999996</v>
          </cell>
          <cell r="X37">
            <v>30</v>
          </cell>
          <cell r="Y37">
            <v>7.7748393192001046</v>
          </cell>
          <cell r="Z37">
            <v>2.4068838660730907</v>
          </cell>
          <cell r="AD37">
            <v>0</v>
          </cell>
          <cell r="AE37">
            <v>27.898599999999998</v>
          </cell>
          <cell r="AF37">
            <v>21.94</v>
          </cell>
          <cell r="AG37">
            <v>24.488599999999998</v>
          </cell>
          <cell r="AH37">
            <v>42.771000000000001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189.499</v>
          </cell>
          <cell r="D38">
            <v>259.50400000000002</v>
          </cell>
          <cell r="E38">
            <v>278.96699999999998</v>
          </cell>
          <cell r="F38">
            <v>165.73400000000001</v>
          </cell>
          <cell r="G38" t="str">
            <v>н</v>
          </cell>
          <cell r="H38">
            <v>1</v>
          </cell>
          <cell r="I38">
            <v>45</v>
          </cell>
          <cell r="J38">
            <v>279.88200000000001</v>
          </cell>
          <cell r="K38">
            <v>-0.91500000000002046</v>
          </cell>
          <cell r="L38">
            <v>0</v>
          </cell>
          <cell r="M38">
            <v>40</v>
          </cell>
          <cell r="N38">
            <v>70</v>
          </cell>
          <cell r="U38">
            <v>40</v>
          </cell>
          <cell r="V38">
            <v>80</v>
          </cell>
          <cell r="W38">
            <v>55.793399999999998</v>
          </cell>
          <cell r="X38">
            <v>60</v>
          </cell>
          <cell r="Y38">
            <v>8.1682421218280314</v>
          </cell>
          <cell r="Z38">
            <v>2.9704947180132422</v>
          </cell>
          <cell r="AD38">
            <v>0</v>
          </cell>
          <cell r="AE38">
            <v>63.800400000000003</v>
          </cell>
          <cell r="AF38">
            <v>57.107399999999998</v>
          </cell>
          <cell r="AG38">
            <v>50.703400000000002</v>
          </cell>
          <cell r="AH38">
            <v>54.616999999999997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128.64599999999999</v>
          </cell>
          <cell r="D39">
            <v>225.41</v>
          </cell>
          <cell r="E39">
            <v>235.041</v>
          </cell>
          <cell r="F39">
            <v>111.117</v>
          </cell>
          <cell r="G39" t="str">
            <v>н</v>
          </cell>
          <cell r="H39">
            <v>1</v>
          </cell>
          <cell r="I39">
            <v>45</v>
          </cell>
          <cell r="J39">
            <v>267.74900000000002</v>
          </cell>
          <cell r="K39">
            <v>-32.708000000000027</v>
          </cell>
          <cell r="L39">
            <v>0</v>
          </cell>
          <cell r="M39">
            <v>80</v>
          </cell>
          <cell r="N39">
            <v>90</v>
          </cell>
          <cell r="V39">
            <v>50</v>
          </cell>
          <cell r="W39">
            <v>47.008200000000002</v>
          </cell>
          <cell r="X39">
            <v>50</v>
          </cell>
          <cell r="Y39">
            <v>8.1074578477797488</v>
          </cell>
          <cell r="Z39">
            <v>2.3637790853510663</v>
          </cell>
          <cell r="AD39">
            <v>0</v>
          </cell>
          <cell r="AE39">
            <v>46.162400000000005</v>
          </cell>
          <cell r="AF39">
            <v>40.940199999999997</v>
          </cell>
          <cell r="AG39">
            <v>38.344200000000001</v>
          </cell>
          <cell r="AH39">
            <v>29.39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152.76599999999999</v>
          </cell>
          <cell r="D40">
            <v>225.405</v>
          </cell>
          <cell r="E40">
            <v>178.66499999999999</v>
          </cell>
          <cell r="F40">
            <v>195.19800000000001</v>
          </cell>
          <cell r="G40" t="str">
            <v>н</v>
          </cell>
          <cell r="H40">
            <v>1</v>
          </cell>
          <cell r="I40">
            <v>45</v>
          </cell>
          <cell r="J40">
            <v>180.61</v>
          </cell>
          <cell r="K40">
            <v>-1.9450000000000216</v>
          </cell>
          <cell r="L40">
            <v>0</v>
          </cell>
          <cell r="M40">
            <v>0</v>
          </cell>
          <cell r="N40">
            <v>0</v>
          </cell>
          <cell r="V40">
            <v>60</v>
          </cell>
          <cell r="W40">
            <v>35.732999999999997</v>
          </cell>
          <cell r="X40">
            <v>30</v>
          </cell>
          <cell r="Y40">
            <v>7.9813617664343885</v>
          </cell>
          <cell r="Z40">
            <v>5.4626815548652514</v>
          </cell>
          <cell r="AD40">
            <v>0</v>
          </cell>
          <cell r="AE40">
            <v>39.8078</v>
          </cell>
          <cell r="AF40">
            <v>44.961399999999998</v>
          </cell>
          <cell r="AG40">
            <v>42.083999999999996</v>
          </cell>
          <cell r="AH40">
            <v>30.132999999999999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1772</v>
          </cell>
          <cell r="D41">
            <v>3933</v>
          </cell>
          <cell r="E41">
            <v>1873</v>
          </cell>
          <cell r="F41">
            <v>1686</v>
          </cell>
          <cell r="G41" t="str">
            <v>акк</v>
          </cell>
          <cell r="H41">
            <v>0.35</v>
          </cell>
          <cell r="I41">
            <v>40</v>
          </cell>
          <cell r="J41">
            <v>1331</v>
          </cell>
          <cell r="K41">
            <v>542</v>
          </cell>
          <cell r="L41">
            <v>0</v>
          </cell>
          <cell r="M41">
            <v>0</v>
          </cell>
          <cell r="N41">
            <v>300</v>
          </cell>
          <cell r="U41">
            <v>100</v>
          </cell>
          <cell r="V41">
            <v>500</v>
          </cell>
          <cell r="W41">
            <v>374.6</v>
          </cell>
          <cell r="X41">
            <v>400</v>
          </cell>
          <cell r="Y41">
            <v>7.9711692471970093</v>
          </cell>
          <cell r="Z41">
            <v>4.5008008542445275</v>
          </cell>
          <cell r="AD41">
            <v>0</v>
          </cell>
          <cell r="AE41">
            <v>391.2</v>
          </cell>
          <cell r="AF41">
            <v>405.4</v>
          </cell>
          <cell r="AG41">
            <v>356.2</v>
          </cell>
          <cell r="AH41">
            <v>274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4209</v>
          </cell>
          <cell r="D42">
            <v>9458</v>
          </cell>
          <cell r="E42">
            <v>5677</v>
          </cell>
          <cell r="F42">
            <v>2063</v>
          </cell>
          <cell r="G42" t="str">
            <v>акк</v>
          </cell>
          <cell r="H42">
            <v>0.4</v>
          </cell>
          <cell r="I42">
            <v>40</v>
          </cell>
          <cell r="J42">
            <v>4362</v>
          </cell>
          <cell r="K42">
            <v>1315</v>
          </cell>
          <cell r="L42">
            <v>0</v>
          </cell>
          <cell r="M42">
            <v>1000</v>
          </cell>
          <cell r="N42">
            <v>2200</v>
          </cell>
          <cell r="U42">
            <v>400</v>
          </cell>
          <cell r="V42">
            <v>1300</v>
          </cell>
          <cell r="W42">
            <v>1001</v>
          </cell>
          <cell r="X42">
            <v>1200</v>
          </cell>
          <cell r="Y42">
            <v>8.1548451548451553</v>
          </cell>
          <cell r="Z42">
            <v>2.0609390609390608</v>
          </cell>
          <cell r="AD42">
            <v>672</v>
          </cell>
          <cell r="AE42">
            <v>1049.4000000000001</v>
          </cell>
          <cell r="AF42">
            <v>949.4</v>
          </cell>
          <cell r="AG42">
            <v>822</v>
          </cell>
          <cell r="AH42">
            <v>684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3489</v>
          </cell>
          <cell r="D43">
            <v>4897</v>
          </cell>
          <cell r="E43">
            <v>5271</v>
          </cell>
          <cell r="F43">
            <v>2986</v>
          </cell>
          <cell r="G43">
            <v>0</v>
          </cell>
          <cell r="H43">
            <v>0.45</v>
          </cell>
          <cell r="I43">
            <v>45</v>
          </cell>
          <cell r="J43">
            <v>5366</v>
          </cell>
          <cell r="K43">
            <v>-95</v>
          </cell>
          <cell r="L43">
            <v>0</v>
          </cell>
          <cell r="M43">
            <v>0</v>
          </cell>
          <cell r="N43">
            <v>0</v>
          </cell>
          <cell r="U43">
            <v>400</v>
          </cell>
          <cell r="V43">
            <v>800</v>
          </cell>
          <cell r="W43">
            <v>600.20000000000005</v>
          </cell>
          <cell r="X43">
            <v>700</v>
          </cell>
          <cell r="Y43">
            <v>8.1406197934021982</v>
          </cell>
          <cell r="Z43">
            <v>4.9750083305564807</v>
          </cell>
          <cell r="AD43">
            <v>2270</v>
          </cell>
          <cell r="AE43">
            <v>887.2</v>
          </cell>
          <cell r="AF43">
            <v>757.4</v>
          </cell>
          <cell r="AG43">
            <v>452</v>
          </cell>
          <cell r="AH43">
            <v>618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515.57299999999998</v>
          </cell>
          <cell r="D44">
            <v>626.68100000000004</v>
          </cell>
          <cell r="E44">
            <v>740.99599999999998</v>
          </cell>
          <cell r="F44">
            <v>384.77300000000002</v>
          </cell>
          <cell r="G44" t="str">
            <v>оконч</v>
          </cell>
          <cell r="H44">
            <v>1</v>
          </cell>
          <cell r="I44">
            <v>40</v>
          </cell>
          <cell r="J44">
            <v>696.50800000000004</v>
          </cell>
          <cell r="K44">
            <v>44.487999999999943</v>
          </cell>
          <cell r="L44">
            <v>0</v>
          </cell>
          <cell r="M44">
            <v>70</v>
          </cell>
          <cell r="N44">
            <v>300</v>
          </cell>
          <cell r="U44">
            <v>100</v>
          </cell>
          <cell r="V44">
            <v>180</v>
          </cell>
          <cell r="W44">
            <v>148.19919999999999</v>
          </cell>
          <cell r="X44">
            <v>150</v>
          </cell>
          <cell r="Y44">
            <v>7.9944628580991006</v>
          </cell>
          <cell r="Z44">
            <v>2.5963230570745326</v>
          </cell>
          <cell r="AD44">
            <v>0</v>
          </cell>
          <cell r="AE44">
            <v>167.96440000000001</v>
          </cell>
          <cell r="AF44">
            <v>150.80360000000002</v>
          </cell>
          <cell r="AG44">
            <v>129.34880000000001</v>
          </cell>
          <cell r="AH44">
            <v>141.18199999999999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2016</v>
          </cell>
          <cell r="D45">
            <v>536</v>
          </cell>
          <cell r="E45">
            <v>1282</v>
          </cell>
          <cell r="F45">
            <v>1239</v>
          </cell>
          <cell r="G45">
            <v>0</v>
          </cell>
          <cell r="H45">
            <v>0.1</v>
          </cell>
          <cell r="I45">
            <v>730</v>
          </cell>
          <cell r="J45">
            <v>1315</v>
          </cell>
          <cell r="K45">
            <v>-33</v>
          </cell>
          <cell r="L45">
            <v>0</v>
          </cell>
          <cell r="M45">
            <v>0</v>
          </cell>
          <cell r="N45">
            <v>1000</v>
          </cell>
          <cell r="W45">
            <v>256.39999999999998</v>
          </cell>
          <cell r="X45">
            <v>1000</v>
          </cell>
          <cell r="Y45">
            <v>12.63260530421217</v>
          </cell>
          <cell r="Z45">
            <v>4.8322932917316699</v>
          </cell>
          <cell r="AD45">
            <v>0</v>
          </cell>
          <cell r="AE45">
            <v>204.4</v>
          </cell>
          <cell r="AF45">
            <v>191</v>
          </cell>
          <cell r="AG45">
            <v>145.4</v>
          </cell>
          <cell r="AH45">
            <v>193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1086</v>
          </cell>
          <cell r="D46">
            <v>1387</v>
          </cell>
          <cell r="E46">
            <v>1795</v>
          </cell>
          <cell r="F46">
            <v>632</v>
          </cell>
          <cell r="G46">
            <v>0</v>
          </cell>
          <cell r="H46">
            <v>0.35</v>
          </cell>
          <cell r="I46">
            <v>40</v>
          </cell>
          <cell r="J46">
            <v>1842</v>
          </cell>
          <cell r="K46">
            <v>-47</v>
          </cell>
          <cell r="L46">
            <v>0</v>
          </cell>
          <cell r="M46">
            <v>500</v>
          </cell>
          <cell r="N46">
            <v>750</v>
          </cell>
          <cell r="U46">
            <v>200</v>
          </cell>
          <cell r="V46">
            <v>400</v>
          </cell>
          <cell r="W46">
            <v>359</v>
          </cell>
          <cell r="X46">
            <v>400</v>
          </cell>
          <cell r="Y46">
            <v>8.0278551532033422</v>
          </cell>
          <cell r="Z46">
            <v>1.7604456824512535</v>
          </cell>
          <cell r="AD46">
            <v>0</v>
          </cell>
          <cell r="AE46">
            <v>340.4</v>
          </cell>
          <cell r="AF46">
            <v>321.39999999999998</v>
          </cell>
          <cell r="AG46">
            <v>283.39999999999998</v>
          </cell>
          <cell r="AH46">
            <v>296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171.465</v>
          </cell>
          <cell r="D47">
            <v>229.11</v>
          </cell>
          <cell r="E47">
            <v>244.946</v>
          </cell>
          <cell r="F47">
            <v>145.423</v>
          </cell>
          <cell r="G47">
            <v>0</v>
          </cell>
          <cell r="H47">
            <v>1</v>
          </cell>
          <cell r="I47">
            <v>40</v>
          </cell>
          <cell r="J47">
            <v>254.23699999999999</v>
          </cell>
          <cell r="K47">
            <v>-9.2909999999999968</v>
          </cell>
          <cell r="L47">
            <v>0</v>
          </cell>
          <cell r="M47">
            <v>40</v>
          </cell>
          <cell r="N47">
            <v>80</v>
          </cell>
          <cell r="U47">
            <v>20</v>
          </cell>
          <cell r="V47">
            <v>50</v>
          </cell>
          <cell r="W47">
            <v>48.989199999999997</v>
          </cell>
          <cell r="X47">
            <v>50</v>
          </cell>
          <cell r="Y47">
            <v>7.8675095735386584</v>
          </cell>
          <cell r="Z47">
            <v>2.9684706016836366</v>
          </cell>
          <cell r="AD47">
            <v>0</v>
          </cell>
          <cell r="AE47">
            <v>46.369799999999998</v>
          </cell>
          <cell r="AF47">
            <v>49.930799999999998</v>
          </cell>
          <cell r="AG47">
            <v>45.287400000000005</v>
          </cell>
          <cell r="AH47">
            <v>58.116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1690</v>
          </cell>
          <cell r="D48">
            <v>2436</v>
          </cell>
          <cell r="E48">
            <v>2490</v>
          </cell>
          <cell r="F48">
            <v>1521</v>
          </cell>
          <cell r="G48">
            <v>0</v>
          </cell>
          <cell r="H48">
            <v>0.4</v>
          </cell>
          <cell r="I48">
            <v>35</v>
          </cell>
          <cell r="J48">
            <v>2522</v>
          </cell>
          <cell r="K48">
            <v>-32</v>
          </cell>
          <cell r="L48">
            <v>500</v>
          </cell>
          <cell r="M48">
            <v>0</v>
          </cell>
          <cell r="N48">
            <v>800</v>
          </cell>
          <cell r="V48">
            <v>650</v>
          </cell>
          <cell r="W48">
            <v>498</v>
          </cell>
          <cell r="X48">
            <v>600</v>
          </cell>
          <cell r="Y48">
            <v>8.1746987951807224</v>
          </cell>
          <cell r="Z48">
            <v>3.0542168674698793</v>
          </cell>
          <cell r="AD48">
            <v>0</v>
          </cell>
          <cell r="AE48">
            <v>566.20000000000005</v>
          </cell>
          <cell r="AF48">
            <v>534.20000000000005</v>
          </cell>
          <cell r="AG48">
            <v>469.8</v>
          </cell>
          <cell r="AH48">
            <v>407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2380</v>
          </cell>
          <cell r="D49">
            <v>3764</v>
          </cell>
          <cell r="E49">
            <v>3758</v>
          </cell>
          <cell r="F49">
            <v>2265</v>
          </cell>
          <cell r="G49">
            <v>0</v>
          </cell>
          <cell r="H49">
            <v>0.4</v>
          </cell>
          <cell r="I49">
            <v>40</v>
          </cell>
          <cell r="J49">
            <v>3778</v>
          </cell>
          <cell r="K49">
            <v>-20</v>
          </cell>
          <cell r="L49">
            <v>500</v>
          </cell>
          <cell r="M49">
            <v>0</v>
          </cell>
          <cell r="N49">
            <v>1200</v>
          </cell>
          <cell r="U49">
            <v>300</v>
          </cell>
          <cell r="V49">
            <v>950</v>
          </cell>
          <cell r="W49">
            <v>751.6</v>
          </cell>
          <cell r="X49">
            <v>900</v>
          </cell>
          <cell r="Y49">
            <v>8.1359765832889828</v>
          </cell>
          <cell r="Z49">
            <v>3.0135710484300158</v>
          </cell>
          <cell r="AD49">
            <v>0</v>
          </cell>
          <cell r="AE49">
            <v>863</v>
          </cell>
          <cell r="AF49">
            <v>779.6</v>
          </cell>
          <cell r="AG49">
            <v>697.2</v>
          </cell>
          <cell r="AH49">
            <v>726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93.924000000000007</v>
          </cell>
          <cell r="D50">
            <v>121.187</v>
          </cell>
          <cell r="E50">
            <v>120.232</v>
          </cell>
          <cell r="F50">
            <v>87.965000000000003</v>
          </cell>
          <cell r="G50" t="str">
            <v>лид, я</v>
          </cell>
          <cell r="H50">
            <v>1</v>
          </cell>
          <cell r="I50">
            <v>40</v>
          </cell>
          <cell r="J50">
            <v>125.789</v>
          </cell>
          <cell r="K50">
            <v>-5.5570000000000022</v>
          </cell>
          <cell r="L50">
            <v>0</v>
          </cell>
          <cell r="M50">
            <v>20</v>
          </cell>
          <cell r="N50">
            <v>40</v>
          </cell>
          <cell r="V50">
            <v>20</v>
          </cell>
          <cell r="W50">
            <v>24.046399999999998</v>
          </cell>
          <cell r="X50">
            <v>30</v>
          </cell>
          <cell r="Y50">
            <v>8.2326252578348527</v>
          </cell>
          <cell r="Z50">
            <v>3.6581359371881033</v>
          </cell>
          <cell r="AD50">
            <v>0</v>
          </cell>
          <cell r="AE50">
            <v>28.173999999999999</v>
          </cell>
          <cell r="AF50">
            <v>17.488</v>
          </cell>
          <cell r="AG50">
            <v>22.2562</v>
          </cell>
          <cell r="AH50">
            <v>16.817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153.31299999999999</v>
          </cell>
          <cell r="D51">
            <v>459.21800000000002</v>
          </cell>
          <cell r="E51">
            <v>256.02800000000002</v>
          </cell>
          <cell r="F51">
            <v>119.501</v>
          </cell>
          <cell r="G51" t="str">
            <v>оконч</v>
          </cell>
          <cell r="H51">
            <v>1</v>
          </cell>
          <cell r="I51">
            <v>40</v>
          </cell>
          <cell r="J51">
            <v>255.34200000000001</v>
          </cell>
          <cell r="K51">
            <v>0.68600000000000705</v>
          </cell>
          <cell r="L51">
            <v>0</v>
          </cell>
          <cell r="M51">
            <v>20</v>
          </cell>
          <cell r="N51">
            <v>150</v>
          </cell>
          <cell r="V51">
            <v>70</v>
          </cell>
          <cell r="W51">
            <v>51.205600000000004</v>
          </cell>
          <cell r="X51">
            <v>60</v>
          </cell>
          <cell r="Y51">
            <v>8.1924828534379035</v>
          </cell>
          <cell r="Z51">
            <v>2.3337486524911335</v>
          </cell>
          <cell r="AD51">
            <v>0</v>
          </cell>
          <cell r="AE51">
            <v>43.204599999999999</v>
          </cell>
          <cell r="AF51">
            <v>45.615200000000002</v>
          </cell>
          <cell r="AG51">
            <v>39.625799999999998</v>
          </cell>
          <cell r="AH51">
            <v>34.799999999999997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1014</v>
          </cell>
          <cell r="D52">
            <v>1876</v>
          </cell>
          <cell r="E52">
            <v>1829</v>
          </cell>
          <cell r="F52">
            <v>1002</v>
          </cell>
          <cell r="G52" t="str">
            <v>лид, я</v>
          </cell>
          <cell r="H52">
            <v>0.35</v>
          </cell>
          <cell r="I52">
            <v>40</v>
          </cell>
          <cell r="J52">
            <v>1876</v>
          </cell>
          <cell r="K52">
            <v>-47</v>
          </cell>
          <cell r="L52">
            <v>0</v>
          </cell>
          <cell r="M52">
            <v>320</v>
          </cell>
          <cell r="N52">
            <v>700</v>
          </cell>
          <cell r="U52">
            <v>100</v>
          </cell>
          <cell r="V52">
            <v>400</v>
          </cell>
          <cell r="W52">
            <v>365.8</v>
          </cell>
          <cell r="X52">
            <v>400</v>
          </cell>
          <cell r="Y52">
            <v>7.9879715691634772</v>
          </cell>
          <cell r="Z52">
            <v>2.7392017495899399</v>
          </cell>
          <cell r="AD52">
            <v>0</v>
          </cell>
          <cell r="AE52">
            <v>353.8</v>
          </cell>
          <cell r="AF52">
            <v>348.8</v>
          </cell>
          <cell r="AG52">
            <v>330.2</v>
          </cell>
          <cell r="AH52">
            <v>307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1279</v>
          </cell>
          <cell r="D53">
            <v>2701</v>
          </cell>
          <cell r="E53">
            <v>2534</v>
          </cell>
          <cell r="F53">
            <v>1370</v>
          </cell>
          <cell r="G53" t="str">
            <v>неакк</v>
          </cell>
          <cell r="H53">
            <v>0.35</v>
          </cell>
          <cell r="I53">
            <v>40</v>
          </cell>
          <cell r="J53">
            <v>2586</v>
          </cell>
          <cell r="K53">
            <v>-52</v>
          </cell>
          <cell r="L53">
            <v>0</v>
          </cell>
          <cell r="M53">
            <v>440</v>
          </cell>
          <cell r="N53">
            <v>900</v>
          </cell>
          <cell r="U53">
            <v>200</v>
          </cell>
          <cell r="V53">
            <v>600</v>
          </cell>
          <cell r="W53">
            <v>506.8</v>
          </cell>
          <cell r="X53">
            <v>600</v>
          </cell>
          <cell r="Y53">
            <v>8.109707971586424</v>
          </cell>
          <cell r="Z53">
            <v>2.7032359905288081</v>
          </cell>
          <cell r="AD53">
            <v>0</v>
          </cell>
          <cell r="AE53">
            <v>506.2</v>
          </cell>
          <cell r="AF53">
            <v>470.2</v>
          </cell>
          <cell r="AG53">
            <v>455.6</v>
          </cell>
          <cell r="AH53">
            <v>481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980</v>
          </cell>
          <cell r="D54">
            <v>1258</v>
          </cell>
          <cell r="E54">
            <v>1556</v>
          </cell>
          <cell r="F54">
            <v>610</v>
          </cell>
          <cell r="G54">
            <v>0</v>
          </cell>
          <cell r="H54">
            <v>0.4</v>
          </cell>
          <cell r="I54">
            <v>35</v>
          </cell>
          <cell r="J54">
            <v>1604</v>
          </cell>
          <cell r="K54">
            <v>-48</v>
          </cell>
          <cell r="L54">
            <v>0</v>
          </cell>
          <cell r="M54">
            <v>450</v>
          </cell>
          <cell r="N54">
            <v>750</v>
          </cell>
          <cell r="V54">
            <v>300</v>
          </cell>
          <cell r="W54">
            <v>311.2</v>
          </cell>
          <cell r="X54">
            <v>400</v>
          </cell>
          <cell r="Y54">
            <v>8.0655526992287925</v>
          </cell>
          <cell r="Z54">
            <v>1.9601542416452442</v>
          </cell>
          <cell r="AD54">
            <v>0</v>
          </cell>
          <cell r="AE54">
            <v>314.8</v>
          </cell>
          <cell r="AF54">
            <v>296.60000000000002</v>
          </cell>
          <cell r="AG54">
            <v>250.8</v>
          </cell>
          <cell r="AH54">
            <v>201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335.23500000000001</v>
          </cell>
          <cell r="D55">
            <v>411.66800000000001</v>
          </cell>
          <cell r="E55">
            <v>449.69799999999998</v>
          </cell>
          <cell r="F55">
            <v>276.68299999999999</v>
          </cell>
          <cell r="G55">
            <v>0</v>
          </cell>
          <cell r="H55">
            <v>1</v>
          </cell>
          <cell r="I55">
            <v>50</v>
          </cell>
          <cell r="J55">
            <v>456.52499999999998</v>
          </cell>
          <cell r="K55">
            <v>-6.8269999999999982</v>
          </cell>
          <cell r="L55">
            <v>0</v>
          </cell>
          <cell r="M55">
            <v>150</v>
          </cell>
          <cell r="N55">
            <v>100</v>
          </cell>
          <cell r="V55">
            <v>100</v>
          </cell>
          <cell r="W55">
            <v>89.939599999999999</v>
          </cell>
          <cell r="X55">
            <v>110</v>
          </cell>
          <cell r="Y55">
            <v>8.1908636462692748</v>
          </cell>
          <cell r="Z55">
            <v>3.0763201081614771</v>
          </cell>
          <cell r="AD55">
            <v>0</v>
          </cell>
          <cell r="AE55">
            <v>99.720399999999998</v>
          </cell>
          <cell r="AF55">
            <v>97.614000000000004</v>
          </cell>
          <cell r="AG55">
            <v>85.459000000000003</v>
          </cell>
          <cell r="AH55">
            <v>86.036000000000001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714.71199999999999</v>
          </cell>
          <cell r="D56">
            <v>890.202</v>
          </cell>
          <cell r="E56">
            <v>946.51800000000003</v>
          </cell>
          <cell r="F56">
            <v>631.05999999999995</v>
          </cell>
          <cell r="G56" t="str">
            <v>н</v>
          </cell>
          <cell r="H56">
            <v>1</v>
          </cell>
          <cell r="I56">
            <v>50</v>
          </cell>
          <cell r="J56">
            <v>918.45</v>
          </cell>
          <cell r="K56">
            <v>28.067999999999984</v>
          </cell>
          <cell r="L56">
            <v>0</v>
          </cell>
          <cell r="M56">
            <v>300</v>
          </cell>
          <cell r="N56">
            <v>220</v>
          </cell>
          <cell r="V56">
            <v>170</v>
          </cell>
          <cell r="W56">
            <v>189.30360000000002</v>
          </cell>
          <cell r="X56">
            <v>200</v>
          </cell>
          <cell r="Y56">
            <v>8.0350294447649162</v>
          </cell>
          <cell r="Z56">
            <v>3.3335868942798759</v>
          </cell>
          <cell r="AD56">
            <v>0</v>
          </cell>
          <cell r="AE56">
            <v>207.846</v>
          </cell>
          <cell r="AF56">
            <v>227.08960000000002</v>
          </cell>
          <cell r="AG56">
            <v>211.15320000000003</v>
          </cell>
          <cell r="AH56">
            <v>176.40100000000001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140.10599999999999</v>
          </cell>
          <cell r="D57">
            <v>124.22499999999999</v>
          </cell>
          <cell r="E57">
            <v>139.68700000000001</v>
          </cell>
          <cell r="F57">
            <v>109.82599999999999</v>
          </cell>
          <cell r="G57">
            <v>0</v>
          </cell>
          <cell r="H57">
            <v>1</v>
          </cell>
          <cell r="I57">
            <v>50</v>
          </cell>
          <cell r="J57">
            <v>150.50299999999999</v>
          </cell>
          <cell r="K57">
            <v>-10.815999999999974</v>
          </cell>
          <cell r="L57">
            <v>0</v>
          </cell>
          <cell r="M57">
            <v>0</v>
          </cell>
          <cell r="N57">
            <v>50</v>
          </cell>
          <cell r="V57">
            <v>30</v>
          </cell>
          <cell r="W57">
            <v>27.937400000000004</v>
          </cell>
          <cell r="X57">
            <v>40</v>
          </cell>
          <cell r="Y57">
            <v>8.2264634504284562</v>
          </cell>
          <cell r="Z57">
            <v>3.9311460622677838</v>
          </cell>
          <cell r="AD57">
            <v>0</v>
          </cell>
          <cell r="AE57">
            <v>34.239199999999997</v>
          </cell>
          <cell r="AF57">
            <v>34.499600000000001</v>
          </cell>
          <cell r="AG57">
            <v>25.533999999999999</v>
          </cell>
          <cell r="AH57">
            <v>24.032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26.913</v>
          </cell>
          <cell r="D58">
            <v>42.284999999999997</v>
          </cell>
          <cell r="E58">
            <v>35.143999999999998</v>
          </cell>
          <cell r="F58">
            <v>33.29</v>
          </cell>
          <cell r="G58" t="str">
            <v>нов</v>
          </cell>
          <cell r="H58">
            <v>1</v>
          </cell>
          <cell r="I58" t="e">
            <v>#N/A</v>
          </cell>
          <cell r="J58">
            <v>35.683999999999997</v>
          </cell>
          <cell r="K58">
            <v>-0.53999999999999915</v>
          </cell>
          <cell r="L58">
            <v>0</v>
          </cell>
          <cell r="M58">
            <v>10</v>
          </cell>
          <cell r="N58">
            <v>0</v>
          </cell>
          <cell r="W58">
            <v>7.0287999999999995</v>
          </cell>
          <cell r="Y58">
            <v>6.1589460505349427</v>
          </cell>
          <cell r="Z58">
            <v>4.7362280901434106</v>
          </cell>
          <cell r="AD58">
            <v>0</v>
          </cell>
          <cell r="AE58">
            <v>9.4610000000000003</v>
          </cell>
          <cell r="AF58">
            <v>11.905800000000001</v>
          </cell>
          <cell r="AG58">
            <v>6.7232000000000003</v>
          </cell>
          <cell r="AH58">
            <v>2.2919999999999998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2030.6579999999999</v>
          </cell>
          <cell r="D59">
            <v>2971.9009999999998</v>
          </cell>
          <cell r="E59">
            <v>3029.1889999999999</v>
          </cell>
          <cell r="F59">
            <v>1947.701</v>
          </cell>
          <cell r="G59">
            <v>0</v>
          </cell>
          <cell r="H59">
            <v>1</v>
          </cell>
          <cell r="I59">
            <v>40</v>
          </cell>
          <cell r="J59">
            <v>2931.1370000000002</v>
          </cell>
          <cell r="K59">
            <v>98.05199999999968</v>
          </cell>
          <cell r="L59">
            <v>0</v>
          </cell>
          <cell r="M59">
            <v>700</v>
          </cell>
          <cell r="N59">
            <v>450</v>
          </cell>
          <cell r="U59">
            <v>400</v>
          </cell>
          <cell r="V59">
            <v>700</v>
          </cell>
          <cell r="W59">
            <v>605.83780000000002</v>
          </cell>
          <cell r="X59">
            <v>700</v>
          </cell>
          <cell r="Y59">
            <v>8.0841786365921706</v>
          </cell>
          <cell r="Z59">
            <v>3.2148885394737667</v>
          </cell>
          <cell r="AD59">
            <v>0</v>
          </cell>
          <cell r="AE59">
            <v>637.77380000000005</v>
          </cell>
          <cell r="AF59">
            <v>643.73940000000005</v>
          </cell>
          <cell r="AG59">
            <v>556.77620000000002</v>
          </cell>
          <cell r="AH59">
            <v>623.87400000000002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2586</v>
          </cell>
          <cell r="D60">
            <v>6043</v>
          </cell>
          <cell r="E60">
            <v>5903</v>
          </cell>
          <cell r="F60">
            <v>2616</v>
          </cell>
          <cell r="G60">
            <v>0</v>
          </cell>
          <cell r="H60">
            <v>0.45</v>
          </cell>
          <cell r="I60">
            <v>50</v>
          </cell>
          <cell r="J60">
            <v>5962</v>
          </cell>
          <cell r="K60">
            <v>-59</v>
          </cell>
          <cell r="L60">
            <v>500</v>
          </cell>
          <cell r="M60">
            <v>500</v>
          </cell>
          <cell r="N60">
            <v>1000</v>
          </cell>
          <cell r="V60">
            <v>1000</v>
          </cell>
          <cell r="W60">
            <v>780.6</v>
          </cell>
          <cell r="X60">
            <v>1000</v>
          </cell>
          <cell r="Y60">
            <v>8.4755316423264162</v>
          </cell>
          <cell r="Z60">
            <v>3.3512682551883164</v>
          </cell>
          <cell r="AD60">
            <v>2000</v>
          </cell>
          <cell r="AE60">
            <v>838.8</v>
          </cell>
          <cell r="AF60">
            <v>710.2</v>
          </cell>
          <cell r="AG60">
            <v>651.6</v>
          </cell>
          <cell r="AH60">
            <v>817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28.46</v>
          </cell>
          <cell r="D61">
            <v>34.119999999999997</v>
          </cell>
          <cell r="E61">
            <v>3.02</v>
          </cell>
          <cell r="F61">
            <v>58.05</v>
          </cell>
          <cell r="G61" t="str">
            <v>нов</v>
          </cell>
          <cell r="H61">
            <v>0</v>
          </cell>
          <cell r="I61" t="e">
            <v>#N/A</v>
          </cell>
          <cell r="J61">
            <v>10.701000000000001</v>
          </cell>
          <cell r="K61">
            <v>-7.6810000000000009</v>
          </cell>
          <cell r="L61">
            <v>0</v>
          </cell>
          <cell r="M61">
            <v>0</v>
          </cell>
          <cell r="N61">
            <v>0</v>
          </cell>
          <cell r="W61">
            <v>0.60399999999999998</v>
          </cell>
          <cell r="Y61">
            <v>96.109271523178805</v>
          </cell>
          <cell r="Z61">
            <v>96.109271523178805</v>
          </cell>
          <cell r="AD61">
            <v>0</v>
          </cell>
          <cell r="AE61">
            <v>9.8000000000000007</v>
          </cell>
          <cell r="AF61">
            <v>12.6</v>
          </cell>
          <cell r="AG61">
            <v>7.6</v>
          </cell>
          <cell r="AH61">
            <v>1.51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23.969000000000001</v>
          </cell>
          <cell r="D62">
            <v>16.033000000000001</v>
          </cell>
          <cell r="E62">
            <v>8.4039999999999999</v>
          </cell>
          <cell r="F62">
            <v>30.07</v>
          </cell>
          <cell r="G62" t="str">
            <v>нов</v>
          </cell>
          <cell r="H62">
            <v>0</v>
          </cell>
          <cell r="I62" t="e">
            <v>#N/A</v>
          </cell>
          <cell r="J62">
            <v>10.801</v>
          </cell>
          <cell r="K62">
            <v>-2.3970000000000002</v>
          </cell>
          <cell r="L62">
            <v>0</v>
          </cell>
          <cell r="M62">
            <v>0</v>
          </cell>
          <cell r="N62">
            <v>0</v>
          </cell>
          <cell r="W62">
            <v>1.6808000000000001</v>
          </cell>
          <cell r="Y62">
            <v>17.890290337934317</v>
          </cell>
          <cell r="Z62">
            <v>17.890290337934317</v>
          </cell>
          <cell r="AD62">
            <v>0</v>
          </cell>
          <cell r="AE62">
            <v>12.676</v>
          </cell>
          <cell r="AF62">
            <v>5.6408000000000005</v>
          </cell>
          <cell r="AG62">
            <v>4.7223999999999995</v>
          </cell>
          <cell r="AH62">
            <v>2.2919999999999998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2700</v>
          </cell>
          <cell r="D63">
            <v>4748</v>
          </cell>
          <cell r="E63">
            <v>4680</v>
          </cell>
          <cell r="F63">
            <v>2659</v>
          </cell>
          <cell r="G63" t="str">
            <v>акяб</v>
          </cell>
          <cell r="H63">
            <v>0.45</v>
          </cell>
          <cell r="I63">
            <v>50</v>
          </cell>
          <cell r="J63">
            <v>4772</v>
          </cell>
          <cell r="K63">
            <v>-92</v>
          </cell>
          <cell r="L63">
            <v>500</v>
          </cell>
          <cell r="M63">
            <v>0</v>
          </cell>
          <cell r="N63">
            <v>600</v>
          </cell>
          <cell r="U63">
            <v>100</v>
          </cell>
          <cell r="V63">
            <v>700</v>
          </cell>
          <cell r="W63">
            <v>656</v>
          </cell>
          <cell r="X63">
            <v>800</v>
          </cell>
          <cell r="Y63">
            <v>8.1692073170731714</v>
          </cell>
          <cell r="Z63">
            <v>4.0533536585365857</v>
          </cell>
          <cell r="AD63">
            <v>1400</v>
          </cell>
          <cell r="AE63">
            <v>863.6</v>
          </cell>
          <cell r="AF63">
            <v>765.8</v>
          </cell>
          <cell r="AG63">
            <v>688.8</v>
          </cell>
          <cell r="AH63">
            <v>471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1002</v>
          </cell>
          <cell r="D64">
            <v>1426</v>
          </cell>
          <cell r="E64">
            <v>1643</v>
          </cell>
          <cell r="F64">
            <v>706</v>
          </cell>
          <cell r="G64">
            <v>0</v>
          </cell>
          <cell r="H64">
            <v>0.45</v>
          </cell>
          <cell r="I64">
            <v>50</v>
          </cell>
          <cell r="J64">
            <v>1659</v>
          </cell>
          <cell r="K64">
            <v>-16</v>
          </cell>
          <cell r="L64">
            <v>0</v>
          </cell>
          <cell r="M64">
            <v>400</v>
          </cell>
          <cell r="N64">
            <v>550</v>
          </cell>
          <cell r="U64">
            <v>200</v>
          </cell>
          <cell r="V64">
            <v>400</v>
          </cell>
          <cell r="W64">
            <v>328.6</v>
          </cell>
          <cell r="X64">
            <v>400</v>
          </cell>
          <cell r="Y64">
            <v>8.0827754108338397</v>
          </cell>
          <cell r="Z64">
            <v>2.1485088253195372</v>
          </cell>
          <cell r="AD64">
            <v>0</v>
          </cell>
          <cell r="AE64">
            <v>357.8</v>
          </cell>
          <cell r="AF64">
            <v>315.2</v>
          </cell>
          <cell r="AG64">
            <v>278.8</v>
          </cell>
          <cell r="AH64">
            <v>374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487</v>
          </cell>
          <cell r="D65">
            <v>480</v>
          </cell>
          <cell r="E65">
            <v>560</v>
          </cell>
          <cell r="F65">
            <v>388</v>
          </cell>
          <cell r="G65">
            <v>0</v>
          </cell>
          <cell r="H65">
            <v>0.4</v>
          </cell>
          <cell r="I65">
            <v>40</v>
          </cell>
          <cell r="J65">
            <v>608</v>
          </cell>
          <cell r="K65">
            <v>-48</v>
          </cell>
          <cell r="L65">
            <v>0</v>
          </cell>
          <cell r="M65">
            <v>100</v>
          </cell>
          <cell r="N65">
            <v>150</v>
          </cell>
          <cell r="V65">
            <v>140</v>
          </cell>
          <cell r="W65">
            <v>112</v>
          </cell>
          <cell r="X65">
            <v>140</v>
          </cell>
          <cell r="Y65">
            <v>8.1964285714285712</v>
          </cell>
          <cell r="Z65">
            <v>3.4642857142857144</v>
          </cell>
          <cell r="AD65">
            <v>0</v>
          </cell>
          <cell r="AE65">
            <v>150</v>
          </cell>
          <cell r="AF65">
            <v>137</v>
          </cell>
          <cell r="AG65">
            <v>110.6</v>
          </cell>
          <cell r="AH65">
            <v>92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349</v>
          </cell>
          <cell r="D66">
            <v>536</v>
          </cell>
          <cell r="E66">
            <v>479</v>
          </cell>
          <cell r="F66">
            <v>382</v>
          </cell>
          <cell r="G66">
            <v>0</v>
          </cell>
          <cell r="H66">
            <v>0.4</v>
          </cell>
          <cell r="I66">
            <v>40</v>
          </cell>
          <cell r="J66">
            <v>512</v>
          </cell>
          <cell r="K66">
            <v>-33</v>
          </cell>
          <cell r="L66">
            <v>0</v>
          </cell>
          <cell r="M66">
            <v>0</v>
          </cell>
          <cell r="N66">
            <v>140</v>
          </cell>
          <cell r="U66">
            <v>50</v>
          </cell>
          <cell r="V66">
            <v>100</v>
          </cell>
          <cell r="W66">
            <v>95.8</v>
          </cell>
          <cell r="X66">
            <v>100</v>
          </cell>
          <cell r="Y66">
            <v>8.0584551148225465</v>
          </cell>
          <cell r="Z66">
            <v>3.9874739039665972</v>
          </cell>
          <cell r="AD66">
            <v>0</v>
          </cell>
          <cell r="AE66">
            <v>124.6</v>
          </cell>
          <cell r="AF66">
            <v>111.6</v>
          </cell>
          <cell r="AG66">
            <v>99.8</v>
          </cell>
          <cell r="AH66">
            <v>89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1291.0260000000001</v>
          </cell>
          <cell r="D67">
            <v>1771.713</v>
          </cell>
          <cell r="E67">
            <v>1307</v>
          </cell>
          <cell r="F67">
            <v>635</v>
          </cell>
          <cell r="G67" t="str">
            <v>ак апр</v>
          </cell>
          <cell r="H67">
            <v>1</v>
          </cell>
          <cell r="I67">
            <v>50</v>
          </cell>
          <cell r="J67">
            <v>780.75599999999997</v>
          </cell>
          <cell r="K67">
            <v>526.24400000000003</v>
          </cell>
          <cell r="L67">
            <v>0</v>
          </cell>
          <cell r="M67">
            <v>300</v>
          </cell>
          <cell r="N67">
            <v>450</v>
          </cell>
          <cell r="U67">
            <v>150</v>
          </cell>
          <cell r="V67">
            <v>300</v>
          </cell>
          <cell r="W67">
            <v>261.39999999999998</v>
          </cell>
          <cell r="X67">
            <v>350</v>
          </cell>
          <cell r="Y67">
            <v>8.3588370313695499</v>
          </cell>
          <cell r="Z67">
            <v>2.4292272379495028</v>
          </cell>
          <cell r="AD67">
            <v>0</v>
          </cell>
          <cell r="AE67">
            <v>277.2</v>
          </cell>
          <cell r="AF67">
            <v>263.8</v>
          </cell>
          <cell r="AG67">
            <v>221.2</v>
          </cell>
          <cell r="AH67">
            <v>194.62100000000001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1644</v>
          </cell>
          <cell r="D68">
            <v>19</v>
          </cell>
          <cell r="E68">
            <v>742</v>
          </cell>
          <cell r="F68">
            <v>903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762</v>
          </cell>
          <cell r="K68">
            <v>-20</v>
          </cell>
          <cell r="L68">
            <v>0</v>
          </cell>
          <cell r="M68">
            <v>0</v>
          </cell>
          <cell r="N68">
            <v>0</v>
          </cell>
          <cell r="V68">
            <v>700</v>
          </cell>
          <cell r="W68">
            <v>148.4</v>
          </cell>
          <cell r="Y68">
            <v>10.80188679245283</v>
          </cell>
          <cell r="Z68">
            <v>6.0849056603773581</v>
          </cell>
          <cell r="AD68">
            <v>0</v>
          </cell>
          <cell r="AE68">
            <v>108.6</v>
          </cell>
          <cell r="AF68">
            <v>129.4</v>
          </cell>
          <cell r="AG68">
            <v>79.599999999999994</v>
          </cell>
          <cell r="AH68">
            <v>115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202.874</v>
          </cell>
          <cell r="D69">
            <v>258.67</v>
          </cell>
          <cell r="E69">
            <v>340.20600000000002</v>
          </cell>
          <cell r="F69">
            <v>114.00700000000001</v>
          </cell>
          <cell r="G69">
            <v>0</v>
          </cell>
          <cell r="H69">
            <v>1</v>
          </cell>
          <cell r="I69">
            <v>50</v>
          </cell>
          <cell r="J69">
            <v>319.43200000000002</v>
          </cell>
          <cell r="K69">
            <v>20.774000000000001</v>
          </cell>
          <cell r="L69">
            <v>0</v>
          </cell>
          <cell r="M69">
            <v>150</v>
          </cell>
          <cell r="N69">
            <v>90</v>
          </cell>
          <cell r="U69">
            <v>40</v>
          </cell>
          <cell r="V69">
            <v>80</v>
          </cell>
          <cell r="W69">
            <v>68.041200000000003</v>
          </cell>
          <cell r="X69">
            <v>80</v>
          </cell>
          <cell r="Y69">
            <v>8.1422285321246548</v>
          </cell>
          <cell r="Z69">
            <v>1.6755583381833359</v>
          </cell>
          <cell r="AD69">
            <v>0</v>
          </cell>
          <cell r="AE69">
            <v>55.992600000000003</v>
          </cell>
          <cell r="AF69">
            <v>54.218399999999995</v>
          </cell>
          <cell r="AG69">
            <v>49.446199999999997</v>
          </cell>
          <cell r="AH69">
            <v>70.119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2165</v>
          </cell>
          <cell r="D70">
            <v>3074</v>
          </cell>
          <cell r="E70">
            <v>4125</v>
          </cell>
          <cell r="F70">
            <v>1050</v>
          </cell>
          <cell r="G70">
            <v>0</v>
          </cell>
          <cell r="H70">
            <v>0.4</v>
          </cell>
          <cell r="I70">
            <v>40</v>
          </cell>
          <cell r="J70">
            <v>4126</v>
          </cell>
          <cell r="K70">
            <v>-1</v>
          </cell>
          <cell r="L70">
            <v>0</v>
          </cell>
          <cell r="M70">
            <v>700</v>
          </cell>
          <cell r="N70">
            <v>1400</v>
          </cell>
          <cell r="U70">
            <v>600</v>
          </cell>
          <cell r="V70">
            <v>850</v>
          </cell>
          <cell r="W70">
            <v>661.8</v>
          </cell>
          <cell r="X70">
            <v>800</v>
          </cell>
          <cell r="Y70">
            <v>8.1595648232094291</v>
          </cell>
          <cell r="Z70">
            <v>1.586582048957389</v>
          </cell>
          <cell r="AD70">
            <v>816</v>
          </cell>
          <cell r="AE70">
            <v>723.4</v>
          </cell>
          <cell r="AF70">
            <v>649.79999999999995</v>
          </cell>
          <cell r="AG70">
            <v>547.20000000000005</v>
          </cell>
          <cell r="AH70">
            <v>614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2240</v>
          </cell>
          <cell r="D71">
            <v>1924</v>
          </cell>
          <cell r="E71">
            <v>3005</v>
          </cell>
          <cell r="F71">
            <v>1070</v>
          </cell>
          <cell r="G71">
            <v>0</v>
          </cell>
          <cell r="H71">
            <v>0.4</v>
          </cell>
          <cell r="I71">
            <v>40</v>
          </cell>
          <cell r="J71">
            <v>3037</v>
          </cell>
          <cell r="K71">
            <v>-32</v>
          </cell>
          <cell r="L71">
            <v>0</v>
          </cell>
          <cell r="M71">
            <v>800</v>
          </cell>
          <cell r="N71">
            <v>1100</v>
          </cell>
          <cell r="U71">
            <v>450</v>
          </cell>
          <cell r="V71">
            <v>750</v>
          </cell>
          <cell r="W71">
            <v>601</v>
          </cell>
          <cell r="X71">
            <v>700</v>
          </cell>
          <cell r="Y71">
            <v>8.103161397670549</v>
          </cell>
          <cell r="Z71">
            <v>1.7803660565723793</v>
          </cell>
          <cell r="AD71">
            <v>0</v>
          </cell>
          <cell r="AE71">
            <v>662.2</v>
          </cell>
          <cell r="AF71">
            <v>612.4</v>
          </cell>
          <cell r="AG71">
            <v>491.4</v>
          </cell>
          <cell r="AH71">
            <v>562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303.49599999999998</v>
          </cell>
          <cell r="D72">
            <v>542.72299999999996</v>
          </cell>
          <cell r="E72">
            <v>448.96699999999998</v>
          </cell>
          <cell r="F72">
            <v>381.80099999999999</v>
          </cell>
          <cell r="G72" t="str">
            <v>ябл</v>
          </cell>
          <cell r="H72">
            <v>1</v>
          </cell>
          <cell r="I72">
            <v>40</v>
          </cell>
          <cell r="J72">
            <v>465.43299999999999</v>
          </cell>
          <cell r="K72">
            <v>-16.466000000000008</v>
          </cell>
          <cell r="L72">
            <v>0</v>
          </cell>
          <cell r="M72">
            <v>0</v>
          </cell>
          <cell r="N72">
            <v>90</v>
          </cell>
          <cell r="U72">
            <v>50</v>
          </cell>
          <cell r="V72">
            <v>100</v>
          </cell>
          <cell r="W72">
            <v>89.793399999999991</v>
          </cell>
          <cell r="X72">
            <v>100</v>
          </cell>
          <cell r="Y72">
            <v>8.0384638514634705</v>
          </cell>
          <cell r="Z72">
            <v>4.2519940218323402</v>
          </cell>
          <cell r="AD72">
            <v>0</v>
          </cell>
          <cell r="AE72">
            <v>109.39380000000001</v>
          </cell>
          <cell r="AF72">
            <v>100.70439999999999</v>
          </cell>
          <cell r="AG72">
            <v>97.026199999999989</v>
          </cell>
          <cell r="AH72">
            <v>82.113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214.715</v>
          </cell>
          <cell r="D73">
            <v>459.28699999999998</v>
          </cell>
          <cell r="E73">
            <v>410.31299999999999</v>
          </cell>
          <cell r="F73">
            <v>251.44200000000001</v>
          </cell>
          <cell r="G73">
            <v>0</v>
          </cell>
          <cell r="H73">
            <v>1</v>
          </cell>
          <cell r="I73">
            <v>40</v>
          </cell>
          <cell r="J73">
            <v>414.95600000000002</v>
          </cell>
          <cell r="K73">
            <v>-4.6430000000000291</v>
          </cell>
          <cell r="L73">
            <v>0</v>
          </cell>
          <cell r="M73">
            <v>30</v>
          </cell>
          <cell r="N73">
            <v>120</v>
          </cell>
          <cell r="U73">
            <v>70</v>
          </cell>
          <cell r="V73">
            <v>100</v>
          </cell>
          <cell r="W73">
            <v>82.062600000000003</v>
          </cell>
          <cell r="X73">
            <v>100</v>
          </cell>
          <cell r="Y73">
            <v>8.182070760614458</v>
          </cell>
          <cell r="Z73">
            <v>3.0640267308128184</v>
          </cell>
          <cell r="AD73">
            <v>0</v>
          </cell>
          <cell r="AE73">
            <v>80.410200000000003</v>
          </cell>
          <cell r="AF73">
            <v>73.102400000000003</v>
          </cell>
          <cell r="AG73">
            <v>74.744200000000006</v>
          </cell>
          <cell r="AH73">
            <v>80.744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471.471</v>
          </cell>
          <cell r="D74">
            <v>674.31299999999999</v>
          </cell>
          <cell r="E74">
            <v>770.89</v>
          </cell>
          <cell r="F74">
            <v>360.97</v>
          </cell>
          <cell r="G74" t="str">
            <v>ябл</v>
          </cell>
          <cell r="H74">
            <v>1</v>
          </cell>
          <cell r="I74">
            <v>40</v>
          </cell>
          <cell r="J74">
            <v>773.53200000000004</v>
          </cell>
          <cell r="K74">
            <v>-2.6420000000000528</v>
          </cell>
          <cell r="L74">
            <v>0</v>
          </cell>
          <cell r="M74">
            <v>150</v>
          </cell>
          <cell r="N74">
            <v>220</v>
          </cell>
          <cell r="U74">
            <v>150</v>
          </cell>
          <cell r="V74">
            <v>190</v>
          </cell>
          <cell r="W74">
            <v>154.178</v>
          </cell>
          <cell r="X74">
            <v>180</v>
          </cell>
          <cell r="Y74">
            <v>8.1138035257948609</v>
          </cell>
          <cell r="Z74">
            <v>2.3412549131523308</v>
          </cell>
          <cell r="AD74">
            <v>0</v>
          </cell>
          <cell r="AE74">
            <v>182.25280000000001</v>
          </cell>
          <cell r="AF74">
            <v>144.92000000000002</v>
          </cell>
          <cell r="AG74">
            <v>129.36199999999999</v>
          </cell>
          <cell r="AH74">
            <v>189.47800000000001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508.30200000000002</v>
          </cell>
          <cell r="D75">
            <v>295.91000000000003</v>
          </cell>
          <cell r="E75">
            <v>554.52700000000004</v>
          </cell>
          <cell r="F75">
            <v>234.1</v>
          </cell>
          <cell r="G75">
            <v>0</v>
          </cell>
          <cell r="H75">
            <v>1</v>
          </cell>
          <cell r="I75">
            <v>40</v>
          </cell>
          <cell r="J75">
            <v>557.89499999999998</v>
          </cell>
          <cell r="K75">
            <v>-3.3679999999999382</v>
          </cell>
          <cell r="L75">
            <v>0</v>
          </cell>
          <cell r="M75">
            <v>200</v>
          </cell>
          <cell r="N75">
            <v>160</v>
          </cell>
          <cell r="U75">
            <v>50</v>
          </cell>
          <cell r="V75">
            <v>130</v>
          </cell>
          <cell r="W75">
            <v>110.90540000000001</v>
          </cell>
          <cell r="X75">
            <v>130</v>
          </cell>
          <cell r="Y75">
            <v>8.1519925990979694</v>
          </cell>
          <cell r="Z75">
            <v>2.1108079498383305</v>
          </cell>
          <cell r="AD75">
            <v>0</v>
          </cell>
          <cell r="AE75">
            <v>100.5904</v>
          </cell>
          <cell r="AF75">
            <v>114.77739999999999</v>
          </cell>
          <cell r="AG75">
            <v>91.986599999999996</v>
          </cell>
          <cell r="AH75">
            <v>93.47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147</v>
          </cell>
          <cell r="D76">
            <v>196</v>
          </cell>
          <cell r="E76">
            <v>140</v>
          </cell>
          <cell r="F76">
            <v>195</v>
          </cell>
          <cell r="G76" t="str">
            <v>дк</v>
          </cell>
          <cell r="H76">
            <v>0.6</v>
          </cell>
          <cell r="I76">
            <v>60</v>
          </cell>
          <cell r="J76">
            <v>173</v>
          </cell>
          <cell r="K76">
            <v>-33</v>
          </cell>
          <cell r="L76">
            <v>0</v>
          </cell>
          <cell r="M76">
            <v>0</v>
          </cell>
          <cell r="N76">
            <v>0</v>
          </cell>
          <cell r="W76">
            <v>28</v>
          </cell>
          <cell r="X76">
            <v>30</v>
          </cell>
          <cell r="Y76">
            <v>8.0357142857142865</v>
          </cell>
          <cell r="Z76">
            <v>6.9642857142857144</v>
          </cell>
          <cell r="AD76">
            <v>0</v>
          </cell>
          <cell r="AE76">
            <v>24.8</v>
          </cell>
          <cell r="AF76">
            <v>31.4</v>
          </cell>
          <cell r="AG76">
            <v>34.200000000000003</v>
          </cell>
          <cell r="AH76">
            <v>16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221</v>
          </cell>
          <cell r="D77">
            <v>395</v>
          </cell>
          <cell r="E77">
            <v>344</v>
          </cell>
          <cell r="F77">
            <v>257</v>
          </cell>
          <cell r="G77" t="str">
            <v>ябл</v>
          </cell>
          <cell r="H77">
            <v>0.6</v>
          </cell>
          <cell r="I77">
            <v>60</v>
          </cell>
          <cell r="J77">
            <v>375</v>
          </cell>
          <cell r="K77">
            <v>-31</v>
          </cell>
          <cell r="L77">
            <v>0</v>
          </cell>
          <cell r="M77">
            <v>50</v>
          </cell>
          <cell r="N77">
            <v>60</v>
          </cell>
          <cell r="U77">
            <v>30</v>
          </cell>
          <cell r="V77">
            <v>90</v>
          </cell>
          <cell r="W77">
            <v>68.8</v>
          </cell>
          <cell r="X77">
            <v>80</v>
          </cell>
          <cell r="Y77">
            <v>8.2412790697674421</v>
          </cell>
          <cell r="Z77">
            <v>3.73546511627907</v>
          </cell>
          <cell r="AD77">
            <v>0</v>
          </cell>
          <cell r="AE77">
            <v>58.6</v>
          </cell>
          <cell r="AF77">
            <v>66.400000000000006</v>
          </cell>
          <cell r="AG77">
            <v>57.4</v>
          </cell>
          <cell r="AH77">
            <v>75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96</v>
          </cell>
          <cell r="D78">
            <v>725</v>
          </cell>
          <cell r="E78">
            <v>505</v>
          </cell>
          <cell r="F78">
            <v>307</v>
          </cell>
          <cell r="G78" t="str">
            <v>ябл</v>
          </cell>
          <cell r="H78">
            <v>0.6</v>
          </cell>
          <cell r="I78">
            <v>60</v>
          </cell>
          <cell r="J78">
            <v>524</v>
          </cell>
          <cell r="K78">
            <v>-19</v>
          </cell>
          <cell r="L78">
            <v>0</v>
          </cell>
          <cell r="M78">
            <v>100</v>
          </cell>
          <cell r="N78">
            <v>100</v>
          </cell>
          <cell r="U78">
            <v>70</v>
          </cell>
          <cell r="V78">
            <v>130</v>
          </cell>
          <cell r="W78">
            <v>101</v>
          </cell>
          <cell r="X78">
            <v>120</v>
          </cell>
          <cell r="Y78">
            <v>8.1881188118811874</v>
          </cell>
          <cell r="Z78">
            <v>3.0396039603960396</v>
          </cell>
          <cell r="AD78">
            <v>0</v>
          </cell>
          <cell r="AE78">
            <v>86.2</v>
          </cell>
          <cell r="AF78">
            <v>86.2</v>
          </cell>
          <cell r="AG78">
            <v>94</v>
          </cell>
          <cell r="AH78">
            <v>112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122.88800000000001</v>
          </cell>
          <cell r="D79">
            <v>283.60500000000002</v>
          </cell>
          <cell r="E79">
            <v>319.06599999999997</v>
          </cell>
          <cell r="F79">
            <v>62.765000000000001</v>
          </cell>
          <cell r="G79">
            <v>0</v>
          </cell>
          <cell r="H79">
            <v>1</v>
          </cell>
          <cell r="I79">
            <v>30</v>
          </cell>
          <cell r="J79">
            <v>334.37299999999999</v>
          </cell>
          <cell r="K79">
            <v>-15.307000000000016</v>
          </cell>
          <cell r="L79">
            <v>0</v>
          </cell>
          <cell r="M79">
            <v>140</v>
          </cell>
          <cell r="N79">
            <v>50</v>
          </cell>
          <cell r="U79">
            <v>90</v>
          </cell>
          <cell r="V79">
            <v>90</v>
          </cell>
          <cell r="W79">
            <v>63.813199999999995</v>
          </cell>
          <cell r="X79">
            <v>60</v>
          </cell>
          <cell r="Y79">
            <v>7.7219916882400508</v>
          </cell>
          <cell r="Z79">
            <v>0.98357393141230975</v>
          </cell>
          <cell r="AD79">
            <v>0</v>
          </cell>
          <cell r="AE79">
            <v>49.187200000000004</v>
          </cell>
          <cell r="AF79">
            <v>59.075400000000002</v>
          </cell>
          <cell r="AG79">
            <v>46.617200000000004</v>
          </cell>
          <cell r="AH79">
            <v>88.316999999999993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353</v>
          </cell>
          <cell r="D80">
            <v>897</v>
          </cell>
          <cell r="E80">
            <v>703</v>
          </cell>
          <cell r="F80">
            <v>528</v>
          </cell>
          <cell r="G80" t="str">
            <v>ябл,дк</v>
          </cell>
          <cell r="H80">
            <v>0.6</v>
          </cell>
          <cell r="I80">
            <v>60</v>
          </cell>
          <cell r="J80">
            <v>723</v>
          </cell>
          <cell r="K80">
            <v>-20</v>
          </cell>
          <cell r="L80">
            <v>0</v>
          </cell>
          <cell r="M80">
            <v>70</v>
          </cell>
          <cell r="N80">
            <v>200</v>
          </cell>
          <cell r="U80">
            <v>30</v>
          </cell>
          <cell r="V80">
            <v>150</v>
          </cell>
          <cell r="W80">
            <v>140.6</v>
          </cell>
          <cell r="X80">
            <v>170</v>
          </cell>
          <cell r="Y80">
            <v>8.1650071123755339</v>
          </cell>
          <cell r="Z80">
            <v>3.7553342816500712</v>
          </cell>
          <cell r="AD80">
            <v>0</v>
          </cell>
          <cell r="AE80">
            <v>163.80000000000001</v>
          </cell>
          <cell r="AF80">
            <v>140.19999999999999</v>
          </cell>
          <cell r="AG80">
            <v>143.4</v>
          </cell>
          <cell r="AH80">
            <v>132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882</v>
          </cell>
          <cell r="D81">
            <v>1146</v>
          </cell>
          <cell r="E81">
            <v>966</v>
          </cell>
          <cell r="F81">
            <v>1049</v>
          </cell>
          <cell r="G81" t="str">
            <v>ябл,дк</v>
          </cell>
          <cell r="H81">
            <v>0.6</v>
          </cell>
          <cell r="I81">
            <v>60</v>
          </cell>
          <cell r="J81">
            <v>976</v>
          </cell>
          <cell r="K81">
            <v>-10</v>
          </cell>
          <cell r="L81">
            <v>0</v>
          </cell>
          <cell r="M81">
            <v>0</v>
          </cell>
          <cell r="N81">
            <v>30</v>
          </cell>
          <cell r="U81">
            <v>50</v>
          </cell>
          <cell r="V81">
            <v>220</v>
          </cell>
          <cell r="W81">
            <v>193.2</v>
          </cell>
          <cell r="X81">
            <v>230</v>
          </cell>
          <cell r="Y81">
            <v>8.1728778467908914</v>
          </cell>
          <cell r="Z81">
            <v>5.4296066252587991</v>
          </cell>
          <cell r="AD81">
            <v>0</v>
          </cell>
          <cell r="AE81">
            <v>278.60000000000002</v>
          </cell>
          <cell r="AF81">
            <v>252.4</v>
          </cell>
          <cell r="AG81">
            <v>203.8</v>
          </cell>
          <cell r="AH81">
            <v>179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1118</v>
          </cell>
          <cell r="D82">
            <v>1472</v>
          </cell>
          <cell r="E82">
            <v>1583</v>
          </cell>
          <cell r="F82">
            <v>961</v>
          </cell>
          <cell r="G82">
            <v>0</v>
          </cell>
          <cell r="H82">
            <v>0.28000000000000003</v>
          </cell>
          <cell r="I82">
            <v>35</v>
          </cell>
          <cell r="J82">
            <v>1610</v>
          </cell>
          <cell r="K82">
            <v>-27</v>
          </cell>
          <cell r="L82">
            <v>0</v>
          </cell>
          <cell r="M82">
            <v>130</v>
          </cell>
          <cell r="N82">
            <v>500</v>
          </cell>
          <cell r="U82">
            <v>200</v>
          </cell>
          <cell r="V82">
            <v>400</v>
          </cell>
          <cell r="W82">
            <v>316.60000000000002</v>
          </cell>
          <cell r="X82">
            <v>400</v>
          </cell>
          <cell r="Y82">
            <v>8.1838281743524952</v>
          </cell>
          <cell r="Z82">
            <v>3.0353758686039165</v>
          </cell>
          <cell r="AD82">
            <v>0</v>
          </cell>
          <cell r="AE82">
            <v>350.8</v>
          </cell>
          <cell r="AF82">
            <v>335</v>
          </cell>
          <cell r="AG82">
            <v>289.60000000000002</v>
          </cell>
          <cell r="AH82">
            <v>352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128</v>
          </cell>
          <cell r="D83">
            <v>272</v>
          </cell>
          <cell r="E83">
            <v>374</v>
          </cell>
          <cell r="F83">
            <v>13</v>
          </cell>
          <cell r="G83">
            <v>0</v>
          </cell>
          <cell r="H83">
            <v>0.4</v>
          </cell>
          <cell r="I83" t="e">
            <v>#N/A</v>
          </cell>
          <cell r="J83">
            <v>820</v>
          </cell>
          <cell r="K83">
            <v>-446</v>
          </cell>
          <cell r="L83">
            <v>0</v>
          </cell>
          <cell r="M83">
            <v>300</v>
          </cell>
          <cell r="N83">
            <v>250</v>
          </cell>
          <cell r="W83">
            <v>74.8</v>
          </cell>
          <cell r="Y83">
            <v>7.5267379679144391</v>
          </cell>
          <cell r="Z83">
            <v>0.17379679144385027</v>
          </cell>
          <cell r="AD83">
            <v>0</v>
          </cell>
          <cell r="AE83">
            <v>67.400000000000006</v>
          </cell>
          <cell r="AF83">
            <v>150.6</v>
          </cell>
          <cell r="AG83">
            <v>144.19999999999999</v>
          </cell>
          <cell r="AH83">
            <v>4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5</v>
          </cell>
          <cell r="D84">
            <v>496</v>
          </cell>
          <cell r="E84">
            <v>448</v>
          </cell>
          <cell r="F84">
            <v>17</v>
          </cell>
          <cell r="G84">
            <v>0</v>
          </cell>
          <cell r="H84">
            <v>0.33</v>
          </cell>
          <cell r="I84">
            <v>60</v>
          </cell>
          <cell r="J84">
            <v>1198</v>
          </cell>
          <cell r="K84">
            <v>-750</v>
          </cell>
          <cell r="L84">
            <v>0</v>
          </cell>
          <cell r="M84">
            <v>200</v>
          </cell>
          <cell r="N84">
            <v>200</v>
          </cell>
          <cell r="W84">
            <v>89.6</v>
          </cell>
          <cell r="Y84">
            <v>4.6540178571428577</v>
          </cell>
          <cell r="Z84">
            <v>0.18973214285714288</v>
          </cell>
          <cell r="AD84">
            <v>0</v>
          </cell>
          <cell r="AE84">
            <v>198.2</v>
          </cell>
          <cell r="AF84">
            <v>139.4</v>
          </cell>
          <cell r="AG84">
            <v>83.6</v>
          </cell>
          <cell r="AH84">
            <v>9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4</v>
          </cell>
          <cell r="D85">
            <v>98</v>
          </cell>
          <cell r="E85">
            <v>81</v>
          </cell>
          <cell r="F85">
            <v>11</v>
          </cell>
          <cell r="G85">
            <v>0</v>
          </cell>
          <cell r="H85">
            <v>0.35</v>
          </cell>
          <cell r="I85" t="e">
            <v>#N/A</v>
          </cell>
          <cell r="J85">
            <v>652</v>
          </cell>
          <cell r="K85">
            <v>-571</v>
          </cell>
          <cell r="L85">
            <v>0</v>
          </cell>
          <cell r="M85">
            <v>100</v>
          </cell>
          <cell r="N85">
            <v>100</v>
          </cell>
          <cell r="W85">
            <v>16.2</v>
          </cell>
          <cell r="Y85">
            <v>13.024691358024691</v>
          </cell>
          <cell r="Z85">
            <v>0.67901234567901236</v>
          </cell>
          <cell r="AD85">
            <v>0</v>
          </cell>
          <cell r="AE85">
            <v>33.4</v>
          </cell>
          <cell r="AF85">
            <v>68.599999999999994</v>
          </cell>
          <cell r="AG85">
            <v>73</v>
          </cell>
          <cell r="AH85">
            <v>5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189</v>
          </cell>
          <cell r="D86">
            <v>488</v>
          </cell>
          <cell r="E86">
            <v>368</v>
          </cell>
          <cell r="F86">
            <v>301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376</v>
          </cell>
          <cell r="K86">
            <v>-8</v>
          </cell>
          <cell r="L86">
            <v>0</v>
          </cell>
          <cell r="M86">
            <v>0</v>
          </cell>
          <cell r="N86">
            <v>30</v>
          </cell>
          <cell r="U86">
            <v>90</v>
          </cell>
          <cell r="V86">
            <v>90</v>
          </cell>
          <cell r="W86">
            <v>73.599999999999994</v>
          </cell>
          <cell r="X86">
            <v>90</v>
          </cell>
          <cell r="Y86">
            <v>8.1657608695652186</v>
          </cell>
          <cell r="Z86">
            <v>4.0896739130434785</v>
          </cell>
          <cell r="AD86">
            <v>0</v>
          </cell>
          <cell r="AE86">
            <v>81</v>
          </cell>
          <cell r="AF86">
            <v>71</v>
          </cell>
          <cell r="AG86">
            <v>71.8</v>
          </cell>
          <cell r="AH86">
            <v>107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2252</v>
          </cell>
          <cell r="D87">
            <v>4924</v>
          </cell>
          <cell r="E87">
            <v>4431</v>
          </cell>
          <cell r="F87">
            <v>2552</v>
          </cell>
          <cell r="G87">
            <v>0</v>
          </cell>
          <cell r="H87">
            <v>0.35</v>
          </cell>
          <cell r="I87">
            <v>40</v>
          </cell>
          <cell r="J87">
            <v>4542</v>
          </cell>
          <cell r="K87">
            <v>-111</v>
          </cell>
          <cell r="L87">
            <v>500</v>
          </cell>
          <cell r="M87">
            <v>700</v>
          </cell>
          <cell r="N87">
            <v>900</v>
          </cell>
          <cell r="O87">
            <v>1000</v>
          </cell>
          <cell r="U87">
            <v>500</v>
          </cell>
          <cell r="V87">
            <v>1000</v>
          </cell>
          <cell r="W87">
            <v>886.2</v>
          </cell>
          <cell r="X87">
            <v>1100</v>
          </cell>
          <cell r="Y87">
            <v>9.3116677950801172</v>
          </cell>
          <cell r="Z87">
            <v>2.8797111261566237</v>
          </cell>
          <cell r="AD87">
            <v>0</v>
          </cell>
          <cell r="AE87">
            <v>846.2</v>
          </cell>
          <cell r="AF87">
            <v>785</v>
          </cell>
          <cell r="AG87">
            <v>729.2</v>
          </cell>
          <cell r="AH87">
            <v>910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43.317</v>
          </cell>
          <cell r="E88">
            <v>1.51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7.45</v>
          </cell>
          <cell r="K88">
            <v>-5.94</v>
          </cell>
          <cell r="L88">
            <v>0</v>
          </cell>
          <cell r="M88">
            <v>0</v>
          </cell>
          <cell r="N88">
            <v>0</v>
          </cell>
          <cell r="W88">
            <v>0.30199999999999999</v>
          </cell>
          <cell r="Y88">
            <v>138.43377483443709</v>
          </cell>
          <cell r="Z88">
            <v>138.43377483443709</v>
          </cell>
          <cell r="AD88">
            <v>0</v>
          </cell>
          <cell r="AE88">
            <v>5.7576000000000001</v>
          </cell>
          <cell r="AF88">
            <v>9.3548000000000009</v>
          </cell>
          <cell r="AG88">
            <v>3.089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4539</v>
          </cell>
          <cell r="D89">
            <v>9939</v>
          </cell>
          <cell r="E89">
            <v>9958</v>
          </cell>
          <cell r="F89">
            <v>4325</v>
          </cell>
          <cell r="G89">
            <v>0</v>
          </cell>
          <cell r="H89">
            <v>0.35</v>
          </cell>
          <cell r="I89">
            <v>45</v>
          </cell>
          <cell r="J89">
            <v>10065</v>
          </cell>
          <cell r="K89">
            <v>-107</v>
          </cell>
          <cell r="L89">
            <v>1000</v>
          </cell>
          <cell r="M89">
            <v>700</v>
          </cell>
          <cell r="N89">
            <v>1700</v>
          </cell>
          <cell r="O89">
            <v>1500</v>
          </cell>
          <cell r="U89">
            <v>600</v>
          </cell>
          <cell r="V89">
            <v>1700</v>
          </cell>
          <cell r="W89">
            <v>1444.4</v>
          </cell>
          <cell r="X89">
            <v>1700</v>
          </cell>
          <cell r="Y89">
            <v>9.1560509554140115</v>
          </cell>
          <cell r="Z89">
            <v>2.9943229022431459</v>
          </cell>
          <cell r="AD89">
            <v>2736</v>
          </cell>
          <cell r="AE89">
            <v>1511</v>
          </cell>
          <cell r="AF89">
            <v>1578</v>
          </cell>
          <cell r="AG89">
            <v>1473</v>
          </cell>
          <cell r="AH89">
            <v>1346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8</v>
          </cell>
          <cell r="D90">
            <v>1</v>
          </cell>
          <cell r="E90">
            <v>4</v>
          </cell>
          <cell r="F90">
            <v>4</v>
          </cell>
          <cell r="G90" t="str">
            <v>лидер</v>
          </cell>
          <cell r="H90">
            <v>0.11</v>
          </cell>
          <cell r="I90">
            <v>120</v>
          </cell>
          <cell r="J90">
            <v>66</v>
          </cell>
          <cell r="K90">
            <v>-62</v>
          </cell>
          <cell r="L90">
            <v>0</v>
          </cell>
          <cell r="M90">
            <v>30</v>
          </cell>
          <cell r="N90">
            <v>50</v>
          </cell>
          <cell r="V90">
            <v>30</v>
          </cell>
          <cell r="W90">
            <v>0.8</v>
          </cell>
          <cell r="Y90">
            <v>142.5</v>
          </cell>
          <cell r="Z90">
            <v>5</v>
          </cell>
          <cell r="AD90">
            <v>0</v>
          </cell>
          <cell r="AE90">
            <v>9.6</v>
          </cell>
          <cell r="AF90">
            <v>10.8</v>
          </cell>
          <cell r="AG90">
            <v>0.2</v>
          </cell>
          <cell r="AH90">
            <v>1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179</v>
          </cell>
          <cell r="D91">
            <v>95</v>
          </cell>
          <cell r="E91">
            <v>144</v>
          </cell>
          <cell r="F91">
            <v>107</v>
          </cell>
          <cell r="G91" t="str">
            <v>лидер</v>
          </cell>
          <cell r="H91">
            <v>0.11</v>
          </cell>
          <cell r="I91">
            <v>120</v>
          </cell>
          <cell r="J91">
            <v>179</v>
          </cell>
          <cell r="K91">
            <v>-35</v>
          </cell>
          <cell r="L91">
            <v>0</v>
          </cell>
          <cell r="M91">
            <v>30</v>
          </cell>
          <cell r="N91">
            <v>50</v>
          </cell>
          <cell r="V91">
            <v>30</v>
          </cell>
          <cell r="W91">
            <v>28.8</v>
          </cell>
          <cell r="Y91">
            <v>7.5347222222222223</v>
          </cell>
          <cell r="Z91">
            <v>3.7152777777777777</v>
          </cell>
          <cell r="AD91">
            <v>0</v>
          </cell>
          <cell r="AE91">
            <v>25.4</v>
          </cell>
          <cell r="AF91">
            <v>30.2</v>
          </cell>
          <cell r="AG91">
            <v>19.600000000000001</v>
          </cell>
          <cell r="AH91">
            <v>33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282</v>
          </cell>
          <cell r="D92">
            <v>15</v>
          </cell>
          <cell r="E92">
            <v>104</v>
          </cell>
          <cell r="F92">
            <v>186</v>
          </cell>
          <cell r="G92" t="str">
            <v>лидер</v>
          </cell>
          <cell r="H92">
            <v>0.06</v>
          </cell>
          <cell r="I92">
            <v>60</v>
          </cell>
          <cell r="J92">
            <v>800</v>
          </cell>
          <cell r="K92">
            <v>-696</v>
          </cell>
          <cell r="L92">
            <v>0</v>
          </cell>
          <cell r="M92">
            <v>100</v>
          </cell>
          <cell r="N92">
            <v>50</v>
          </cell>
          <cell r="V92">
            <v>50</v>
          </cell>
          <cell r="W92">
            <v>20.8</v>
          </cell>
          <cell r="Y92">
            <v>18.557692307692307</v>
          </cell>
          <cell r="Z92">
            <v>8.9423076923076916</v>
          </cell>
          <cell r="AD92">
            <v>0</v>
          </cell>
          <cell r="AE92">
            <v>123.4</v>
          </cell>
          <cell r="AF92">
            <v>114.8</v>
          </cell>
          <cell r="AG92">
            <v>125</v>
          </cell>
          <cell r="AH92">
            <v>6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18</v>
          </cell>
          <cell r="D93">
            <v>11</v>
          </cell>
          <cell r="E93">
            <v>6</v>
          </cell>
          <cell r="F93">
            <v>22</v>
          </cell>
          <cell r="G93">
            <v>0</v>
          </cell>
          <cell r="H93">
            <v>0.06</v>
          </cell>
          <cell r="I93">
            <v>0</v>
          </cell>
          <cell r="J93">
            <v>366</v>
          </cell>
          <cell r="K93">
            <v>-360</v>
          </cell>
          <cell r="L93">
            <v>0</v>
          </cell>
          <cell r="M93">
            <v>100</v>
          </cell>
          <cell r="N93">
            <v>50</v>
          </cell>
          <cell r="V93">
            <v>50</v>
          </cell>
          <cell r="W93">
            <v>1.2</v>
          </cell>
          <cell r="Y93">
            <v>185</v>
          </cell>
          <cell r="Z93">
            <v>18.333333333333336</v>
          </cell>
          <cell r="AD93">
            <v>0</v>
          </cell>
          <cell r="AE93">
            <v>13</v>
          </cell>
          <cell r="AF93">
            <v>3.2</v>
          </cell>
          <cell r="AG93">
            <v>1.6</v>
          </cell>
          <cell r="AH93">
            <v>0</v>
          </cell>
          <cell r="AI93">
            <v>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107</v>
          </cell>
          <cell r="D94">
            <v>5</v>
          </cell>
          <cell r="E94">
            <v>0</v>
          </cell>
          <cell r="F94">
            <v>105</v>
          </cell>
          <cell r="G94">
            <v>0</v>
          </cell>
          <cell r="H94">
            <v>0.15</v>
          </cell>
          <cell r="I94" t="e">
            <v>#N/A</v>
          </cell>
          <cell r="J94">
            <v>433</v>
          </cell>
          <cell r="K94">
            <v>-433</v>
          </cell>
          <cell r="L94">
            <v>0</v>
          </cell>
          <cell r="M94">
            <v>50</v>
          </cell>
          <cell r="N94">
            <v>50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56.6</v>
          </cell>
          <cell r="AF94">
            <v>22.6</v>
          </cell>
          <cell r="AG94">
            <v>0</v>
          </cell>
          <cell r="AH94">
            <v>0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12</v>
          </cell>
          <cell r="D95">
            <v>50</v>
          </cell>
          <cell r="E95">
            <v>28</v>
          </cell>
          <cell r="F95">
            <v>32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42</v>
          </cell>
          <cell r="K95">
            <v>-14</v>
          </cell>
          <cell r="L95">
            <v>0</v>
          </cell>
          <cell r="M95">
            <v>0</v>
          </cell>
          <cell r="N95">
            <v>0</v>
          </cell>
          <cell r="W95">
            <v>5.6</v>
          </cell>
          <cell r="Y95">
            <v>5.7142857142857144</v>
          </cell>
          <cell r="Z95">
            <v>5.7142857142857144</v>
          </cell>
          <cell r="AD95">
            <v>0</v>
          </cell>
          <cell r="AE95">
            <v>8.1999999999999993</v>
          </cell>
          <cell r="AF95">
            <v>16.2</v>
          </cell>
          <cell r="AG95">
            <v>12.2</v>
          </cell>
          <cell r="AH95">
            <v>2</v>
          </cell>
          <cell r="AI95" t="e">
            <v>#N/A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638.495</v>
          </cell>
          <cell r="D96">
            <v>171.71899999999999</v>
          </cell>
          <cell r="E96">
            <v>253.91399999999999</v>
          </cell>
          <cell r="F96">
            <v>544.39099999999996</v>
          </cell>
          <cell r="G96" t="str">
            <v>н</v>
          </cell>
          <cell r="H96">
            <v>1</v>
          </cell>
          <cell r="I96" t="e">
            <v>#N/A</v>
          </cell>
          <cell r="J96">
            <v>264.00299999999999</v>
          </cell>
          <cell r="K96">
            <v>-10.088999999999999</v>
          </cell>
          <cell r="L96">
            <v>0</v>
          </cell>
          <cell r="M96">
            <v>0</v>
          </cell>
          <cell r="N96">
            <v>0</v>
          </cell>
          <cell r="W96">
            <v>50.782799999999995</v>
          </cell>
          <cell r="Y96">
            <v>10.71998786990871</v>
          </cell>
          <cell r="Z96">
            <v>10.71998786990871</v>
          </cell>
          <cell r="AD96">
            <v>0</v>
          </cell>
          <cell r="AE96">
            <v>96.13300000000001</v>
          </cell>
          <cell r="AF96">
            <v>118.505</v>
          </cell>
          <cell r="AG96">
            <v>53.678800000000003</v>
          </cell>
          <cell r="AH96">
            <v>49.868000000000002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19.777000000000001</v>
          </cell>
          <cell r="D97">
            <v>74.558999999999997</v>
          </cell>
          <cell r="E97">
            <v>14.818</v>
          </cell>
          <cell r="F97">
            <v>79.463999999999999</v>
          </cell>
          <cell r="G97" t="str">
            <v>нов</v>
          </cell>
          <cell r="H97">
            <v>0</v>
          </cell>
          <cell r="I97" t="e">
            <v>#N/A</v>
          </cell>
          <cell r="J97">
            <v>20.7</v>
          </cell>
          <cell r="K97">
            <v>-5.8819999999999997</v>
          </cell>
          <cell r="L97">
            <v>0</v>
          </cell>
          <cell r="M97">
            <v>0</v>
          </cell>
          <cell r="N97">
            <v>0</v>
          </cell>
          <cell r="W97">
            <v>2.9636</v>
          </cell>
          <cell r="Y97">
            <v>26.813335132946417</v>
          </cell>
          <cell r="Z97">
            <v>26.813335132946417</v>
          </cell>
          <cell r="AD97">
            <v>0</v>
          </cell>
          <cell r="AE97">
            <v>10.577200000000001</v>
          </cell>
          <cell r="AF97">
            <v>11.3568</v>
          </cell>
          <cell r="AG97">
            <v>3.5152000000000001</v>
          </cell>
          <cell r="AH97">
            <v>2.7040000000000002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431</v>
          </cell>
          <cell r="D98">
            <v>484</v>
          </cell>
          <cell r="E98">
            <v>775</v>
          </cell>
          <cell r="F98">
            <v>120</v>
          </cell>
          <cell r="G98">
            <v>0</v>
          </cell>
          <cell r="H98">
            <v>0.4</v>
          </cell>
          <cell r="I98" t="e">
            <v>#N/A</v>
          </cell>
          <cell r="J98">
            <v>904</v>
          </cell>
          <cell r="K98">
            <v>-129</v>
          </cell>
          <cell r="L98">
            <v>0</v>
          </cell>
          <cell r="M98">
            <v>300</v>
          </cell>
          <cell r="N98">
            <v>400</v>
          </cell>
          <cell r="U98">
            <v>80</v>
          </cell>
          <cell r="V98">
            <v>180</v>
          </cell>
          <cell r="W98">
            <v>155</v>
          </cell>
          <cell r="X98">
            <v>190</v>
          </cell>
          <cell r="Y98">
            <v>8.193548387096774</v>
          </cell>
          <cell r="Z98">
            <v>0.77419354838709675</v>
          </cell>
          <cell r="AD98">
            <v>0</v>
          </cell>
          <cell r="AE98">
            <v>149</v>
          </cell>
          <cell r="AF98">
            <v>121.8</v>
          </cell>
          <cell r="AG98">
            <v>105.2</v>
          </cell>
          <cell r="AH98">
            <v>122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235.09399999999999</v>
          </cell>
          <cell r="D99">
            <v>272.87</v>
          </cell>
          <cell r="E99">
            <v>317.20499999999998</v>
          </cell>
          <cell r="F99">
            <v>173.35900000000001</v>
          </cell>
          <cell r="G99" t="str">
            <v>н</v>
          </cell>
          <cell r="H99">
            <v>1</v>
          </cell>
          <cell r="I99" t="e">
            <v>#N/A</v>
          </cell>
          <cell r="J99">
            <v>347.81700000000001</v>
          </cell>
          <cell r="K99">
            <v>-30.612000000000023</v>
          </cell>
          <cell r="L99">
            <v>0</v>
          </cell>
          <cell r="M99">
            <v>90</v>
          </cell>
          <cell r="N99">
            <v>120</v>
          </cell>
          <cell r="V99">
            <v>60</v>
          </cell>
          <cell r="W99">
            <v>63.440999999999995</v>
          </cell>
          <cell r="X99">
            <v>70</v>
          </cell>
          <cell r="Y99">
            <v>8.091912170363015</v>
          </cell>
          <cell r="Z99">
            <v>2.7326019451143586</v>
          </cell>
          <cell r="AD99">
            <v>0</v>
          </cell>
          <cell r="AE99">
            <v>73.015200000000007</v>
          </cell>
          <cell r="AF99">
            <v>61.762</v>
          </cell>
          <cell r="AG99">
            <v>53.541999999999994</v>
          </cell>
          <cell r="AH99">
            <v>49.3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478</v>
          </cell>
          <cell r="D100">
            <v>208</v>
          </cell>
          <cell r="E100">
            <v>516</v>
          </cell>
          <cell r="F100">
            <v>145</v>
          </cell>
          <cell r="G100">
            <v>0</v>
          </cell>
          <cell r="H100">
            <v>0.4</v>
          </cell>
          <cell r="I100" t="e">
            <v>#N/A</v>
          </cell>
          <cell r="J100">
            <v>536</v>
          </cell>
          <cell r="K100">
            <v>-20</v>
          </cell>
          <cell r="L100">
            <v>0</v>
          </cell>
          <cell r="M100">
            <v>200</v>
          </cell>
          <cell r="N100">
            <v>250</v>
          </cell>
          <cell r="V100">
            <v>120</v>
          </cell>
          <cell r="W100">
            <v>103.2</v>
          </cell>
          <cell r="X100">
            <v>120</v>
          </cell>
          <cell r="Y100">
            <v>8.0910852713178301</v>
          </cell>
          <cell r="Z100">
            <v>1.4050387596899225</v>
          </cell>
          <cell r="AD100">
            <v>0</v>
          </cell>
          <cell r="AE100">
            <v>87.4</v>
          </cell>
          <cell r="AF100">
            <v>114</v>
          </cell>
          <cell r="AG100">
            <v>76</v>
          </cell>
          <cell r="AH100">
            <v>78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238.22800000000001</v>
          </cell>
          <cell r="D101">
            <v>139.83000000000001</v>
          </cell>
          <cell r="E101">
            <v>281.64499999999998</v>
          </cell>
          <cell r="F101">
            <v>90.647999999999996</v>
          </cell>
          <cell r="G101">
            <v>0</v>
          </cell>
          <cell r="H101">
            <v>1</v>
          </cell>
          <cell r="I101" t="e">
            <v>#N/A</v>
          </cell>
          <cell r="J101">
            <v>272.75200000000001</v>
          </cell>
          <cell r="K101">
            <v>8.8929999999999723</v>
          </cell>
          <cell r="L101">
            <v>0</v>
          </cell>
          <cell r="M101">
            <v>100</v>
          </cell>
          <cell r="N101">
            <v>80</v>
          </cell>
          <cell r="U101">
            <v>50</v>
          </cell>
          <cell r="V101">
            <v>80</v>
          </cell>
          <cell r="W101">
            <v>56.328999999999994</v>
          </cell>
          <cell r="X101">
            <v>60</v>
          </cell>
          <cell r="Y101">
            <v>8.1778124944522368</v>
          </cell>
          <cell r="Z101">
            <v>1.6092598838963945</v>
          </cell>
          <cell r="AD101">
            <v>0</v>
          </cell>
          <cell r="AE101">
            <v>50.3508</v>
          </cell>
          <cell r="AF101">
            <v>51.313000000000002</v>
          </cell>
          <cell r="AG101">
            <v>39.887799999999999</v>
          </cell>
          <cell r="AH101">
            <v>52.2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42</v>
          </cell>
          <cell r="D102">
            <v>245</v>
          </cell>
          <cell r="E102">
            <v>203</v>
          </cell>
          <cell r="F102">
            <v>72</v>
          </cell>
          <cell r="G102" t="str">
            <v>н</v>
          </cell>
          <cell r="H102">
            <v>0.4</v>
          </cell>
          <cell r="I102" t="e">
            <v>#N/A</v>
          </cell>
          <cell r="J102">
            <v>317</v>
          </cell>
          <cell r="K102">
            <v>-114</v>
          </cell>
          <cell r="L102">
            <v>0</v>
          </cell>
          <cell r="M102">
            <v>80</v>
          </cell>
          <cell r="N102">
            <v>100</v>
          </cell>
          <cell r="V102">
            <v>60</v>
          </cell>
          <cell r="W102">
            <v>40.6</v>
          </cell>
          <cell r="X102">
            <v>50</v>
          </cell>
          <cell r="Y102">
            <v>8.916256157635468</v>
          </cell>
          <cell r="Z102">
            <v>1.773399014778325</v>
          </cell>
          <cell r="AD102">
            <v>0</v>
          </cell>
          <cell r="AE102">
            <v>24</v>
          </cell>
          <cell r="AF102">
            <v>25.6</v>
          </cell>
          <cell r="AG102">
            <v>29.8</v>
          </cell>
          <cell r="AH102">
            <v>22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85</v>
          </cell>
          <cell r="D103">
            <v>186</v>
          </cell>
          <cell r="E103">
            <v>168</v>
          </cell>
          <cell r="F103">
            <v>92</v>
          </cell>
          <cell r="G103">
            <v>0</v>
          </cell>
          <cell r="H103">
            <v>0.2</v>
          </cell>
          <cell r="I103" t="e">
            <v>#N/A</v>
          </cell>
          <cell r="J103">
            <v>207</v>
          </cell>
          <cell r="K103">
            <v>-39</v>
          </cell>
          <cell r="L103">
            <v>0</v>
          </cell>
          <cell r="M103">
            <v>70</v>
          </cell>
          <cell r="N103">
            <v>80</v>
          </cell>
          <cell r="W103">
            <v>33.6</v>
          </cell>
          <cell r="X103">
            <v>30</v>
          </cell>
          <cell r="Y103">
            <v>8.0952380952380949</v>
          </cell>
          <cell r="Z103">
            <v>2.7380952380952381</v>
          </cell>
          <cell r="AD103">
            <v>0</v>
          </cell>
          <cell r="AE103">
            <v>28.2</v>
          </cell>
          <cell r="AF103">
            <v>26.2</v>
          </cell>
          <cell r="AG103">
            <v>30</v>
          </cell>
          <cell r="AH103">
            <v>16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77</v>
          </cell>
          <cell r="D104">
            <v>135</v>
          </cell>
          <cell r="E104">
            <v>112</v>
          </cell>
          <cell r="F104">
            <v>91</v>
          </cell>
          <cell r="G104">
            <v>0</v>
          </cell>
          <cell r="H104">
            <v>0.2</v>
          </cell>
          <cell r="I104" t="e">
            <v>#N/A</v>
          </cell>
          <cell r="J104">
            <v>141</v>
          </cell>
          <cell r="K104">
            <v>-29</v>
          </cell>
          <cell r="L104">
            <v>0</v>
          </cell>
          <cell r="M104">
            <v>0</v>
          </cell>
          <cell r="N104">
            <v>50</v>
          </cell>
          <cell r="V104">
            <v>20</v>
          </cell>
          <cell r="W104">
            <v>22.4</v>
          </cell>
          <cell r="X104">
            <v>20</v>
          </cell>
          <cell r="Y104">
            <v>8.0803571428571441</v>
          </cell>
          <cell r="Z104">
            <v>4.0625</v>
          </cell>
          <cell r="AD104">
            <v>0</v>
          </cell>
          <cell r="AE104">
            <v>17.8</v>
          </cell>
          <cell r="AF104">
            <v>21.4</v>
          </cell>
          <cell r="AG104">
            <v>22.6</v>
          </cell>
          <cell r="AH104">
            <v>23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198</v>
          </cell>
          <cell r="D105">
            <v>451</v>
          </cell>
          <cell r="E105">
            <v>333</v>
          </cell>
          <cell r="F105">
            <v>309</v>
          </cell>
          <cell r="G105">
            <v>0</v>
          </cell>
          <cell r="H105">
            <v>0.2</v>
          </cell>
          <cell r="I105" t="e">
            <v>#N/A</v>
          </cell>
          <cell r="J105">
            <v>421</v>
          </cell>
          <cell r="K105">
            <v>-88</v>
          </cell>
          <cell r="L105">
            <v>0</v>
          </cell>
          <cell r="M105">
            <v>0</v>
          </cell>
          <cell r="N105">
            <v>90</v>
          </cell>
          <cell r="V105">
            <v>70</v>
          </cell>
          <cell r="W105">
            <v>66.599999999999994</v>
          </cell>
          <cell r="X105">
            <v>70</v>
          </cell>
          <cell r="Y105">
            <v>8.0930930930930938</v>
          </cell>
          <cell r="Z105">
            <v>4.6396396396396398</v>
          </cell>
          <cell r="AD105">
            <v>0</v>
          </cell>
          <cell r="AE105">
            <v>81</v>
          </cell>
          <cell r="AF105">
            <v>69.8</v>
          </cell>
          <cell r="AG105">
            <v>75</v>
          </cell>
          <cell r="AH105">
            <v>67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173</v>
          </cell>
          <cell r="D106">
            <v>216</v>
          </cell>
          <cell r="E106">
            <v>293</v>
          </cell>
          <cell r="F106">
            <v>95</v>
          </cell>
          <cell r="G106">
            <v>0</v>
          </cell>
          <cell r="H106">
            <v>0.3</v>
          </cell>
          <cell r="I106" t="e">
            <v>#N/A</v>
          </cell>
          <cell r="J106">
            <v>294</v>
          </cell>
          <cell r="K106">
            <v>-1</v>
          </cell>
          <cell r="L106">
            <v>0</v>
          </cell>
          <cell r="M106">
            <v>90</v>
          </cell>
          <cell r="N106">
            <v>50</v>
          </cell>
          <cell r="U106">
            <v>100</v>
          </cell>
          <cell r="V106">
            <v>80</v>
          </cell>
          <cell r="W106">
            <v>58.6</v>
          </cell>
          <cell r="X106">
            <v>60</v>
          </cell>
          <cell r="Y106">
            <v>8.1058020477815695</v>
          </cell>
          <cell r="Z106">
            <v>1.6211604095563139</v>
          </cell>
          <cell r="AD106">
            <v>0</v>
          </cell>
          <cell r="AE106">
            <v>42.2</v>
          </cell>
          <cell r="AF106">
            <v>42.4</v>
          </cell>
          <cell r="AG106">
            <v>43.8</v>
          </cell>
          <cell r="AH106">
            <v>101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309.94200000000001</v>
          </cell>
          <cell r="D107">
            <v>512.62400000000002</v>
          </cell>
          <cell r="E107">
            <v>496.28100000000001</v>
          </cell>
          <cell r="F107">
            <v>322.04500000000002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487.80099999999999</v>
          </cell>
          <cell r="K107">
            <v>8.4800000000000182</v>
          </cell>
          <cell r="L107">
            <v>0</v>
          </cell>
          <cell r="M107">
            <v>120</v>
          </cell>
          <cell r="N107">
            <v>104</v>
          </cell>
          <cell r="U107">
            <v>40</v>
          </cell>
          <cell r="V107">
            <v>110</v>
          </cell>
          <cell r="W107">
            <v>99.256200000000007</v>
          </cell>
          <cell r="X107">
            <v>110</v>
          </cell>
          <cell r="Y107">
            <v>8.1208529038992019</v>
          </cell>
          <cell r="Z107">
            <v>3.2445832099153504</v>
          </cell>
          <cell r="AD107">
            <v>0</v>
          </cell>
          <cell r="AE107">
            <v>98.558399999999992</v>
          </cell>
          <cell r="AF107">
            <v>89.569199999999995</v>
          </cell>
          <cell r="AG107">
            <v>90.067399999999992</v>
          </cell>
          <cell r="AH107">
            <v>72.141999999999996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2445.4690000000001</v>
          </cell>
          <cell r="D108">
            <v>4333.9530000000004</v>
          </cell>
          <cell r="E108">
            <v>4366.2879999999996</v>
          </cell>
          <cell r="F108">
            <v>2259.2269999999999</v>
          </cell>
          <cell r="G108">
            <v>0</v>
          </cell>
          <cell r="H108">
            <v>1</v>
          </cell>
          <cell r="I108" t="e">
            <v>#N/A</v>
          </cell>
          <cell r="J108">
            <v>4230.9470000000001</v>
          </cell>
          <cell r="K108">
            <v>135.34099999999944</v>
          </cell>
          <cell r="L108">
            <v>500</v>
          </cell>
          <cell r="M108">
            <v>500</v>
          </cell>
          <cell r="N108">
            <v>900</v>
          </cell>
          <cell r="O108">
            <v>1000</v>
          </cell>
          <cell r="U108">
            <v>900</v>
          </cell>
          <cell r="V108">
            <v>1000</v>
          </cell>
          <cell r="W108">
            <v>873.25759999999991</v>
          </cell>
          <cell r="X108">
            <v>1100</v>
          </cell>
          <cell r="Y108">
            <v>9.3434365758740618</v>
          </cell>
          <cell r="Z108">
            <v>2.5871254942413326</v>
          </cell>
          <cell r="AD108">
            <v>0</v>
          </cell>
          <cell r="AE108">
            <v>770.43680000000006</v>
          </cell>
          <cell r="AF108">
            <v>832.65480000000002</v>
          </cell>
          <cell r="AG108">
            <v>793.67200000000003</v>
          </cell>
          <cell r="AH108">
            <v>1019.707</v>
          </cell>
          <cell r="AI108" t="str">
            <v>оконч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5184.5079999999998</v>
          </cell>
          <cell r="D109">
            <v>7671.6450000000004</v>
          </cell>
          <cell r="E109">
            <v>7762.18</v>
          </cell>
          <cell r="F109">
            <v>4827.0039999999999</v>
          </cell>
          <cell r="G109">
            <v>0</v>
          </cell>
          <cell r="H109">
            <v>1</v>
          </cell>
          <cell r="I109" t="e">
            <v>#N/A</v>
          </cell>
          <cell r="J109">
            <v>7589.26</v>
          </cell>
          <cell r="K109">
            <v>172.92000000000007</v>
          </cell>
          <cell r="L109">
            <v>2200</v>
          </cell>
          <cell r="M109">
            <v>500</v>
          </cell>
          <cell r="N109">
            <v>800</v>
          </cell>
          <cell r="O109">
            <v>1500</v>
          </cell>
          <cell r="U109">
            <v>1100</v>
          </cell>
          <cell r="V109">
            <v>1900</v>
          </cell>
          <cell r="W109">
            <v>1552.4360000000001</v>
          </cell>
          <cell r="X109">
            <v>1700</v>
          </cell>
          <cell r="Y109">
            <v>9.3575541922501149</v>
          </cell>
          <cell r="Z109">
            <v>3.1093094981049134</v>
          </cell>
          <cell r="AD109">
            <v>0</v>
          </cell>
          <cell r="AE109">
            <v>1455.2837999999999</v>
          </cell>
          <cell r="AF109">
            <v>1333.8772000000001</v>
          </cell>
          <cell r="AG109">
            <v>1188.8424</v>
          </cell>
          <cell r="AH109">
            <v>1678.248</v>
          </cell>
          <cell r="AI109" t="str">
            <v>сентак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3062.712</v>
          </cell>
          <cell r="D110">
            <v>10195.072</v>
          </cell>
          <cell r="E110">
            <v>4892</v>
          </cell>
          <cell r="F110">
            <v>3690</v>
          </cell>
          <cell r="G110">
            <v>0</v>
          </cell>
          <cell r="H110">
            <v>1</v>
          </cell>
          <cell r="I110" t="e">
            <v>#N/A</v>
          </cell>
          <cell r="J110">
            <v>4280.4530000000004</v>
          </cell>
          <cell r="K110">
            <v>611.54699999999957</v>
          </cell>
          <cell r="L110">
            <v>1000</v>
          </cell>
          <cell r="M110">
            <v>500</v>
          </cell>
          <cell r="N110">
            <v>500</v>
          </cell>
          <cell r="O110">
            <v>1000</v>
          </cell>
          <cell r="U110">
            <v>300</v>
          </cell>
          <cell r="V110">
            <v>1300</v>
          </cell>
          <cell r="W110">
            <v>978.4</v>
          </cell>
          <cell r="X110">
            <v>1000</v>
          </cell>
          <cell r="Y110">
            <v>9.4950940310711367</v>
          </cell>
          <cell r="Z110">
            <v>3.7714636140637778</v>
          </cell>
          <cell r="AD110">
            <v>0</v>
          </cell>
          <cell r="AE110">
            <v>960.08080000000007</v>
          </cell>
          <cell r="AF110">
            <v>1115.175</v>
          </cell>
          <cell r="AG110">
            <v>1043.0236</v>
          </cell>
          <cell r="AH110">
            <v>948.12300000000005</v>
          </cell>
          <cell r="AI110" t="str">
            <v>бонус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D111">
            <v>116.83499999999999</v>
          </cell>
          <cell r="E111">
            <v>0</v>
          </cell>
          <cell r="F111">
            <v>116.83499999999999</v>
          </cell>
          <cell r="G111">
            <v>0</v>
          </cell>
          <cell r="H111">
            <v>1</v>
          </cell>
          <cell r="I111" t="e">
            <v>#N/A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e">
            <v>#N/A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D112">
            <v>118.196</v>
          </cell>
          <cell r="E112">
            <v>0</v>
          </cell>
          <cell r="F112">
            <v>118.196</v>
          </cell>
          <cell r="G112">
            <v>0</v>
          </cell>
          <cell r="H112">
            <v>1</v>
          </cell>
          <cell r="I112" t="e">
            <v>#N/A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148.49100000000001</v>
          </cell>
          <cell r="D113">
            <v>570.64400000000001</v>
          </cell>
          <cell r="E113">
            <v>259.48099999999999</v>
          </cell>
          <cell r="F113">
            <v>101.489</v>
          </cell>
          <cell r="G113" t="str">
            <v>г</v>
          </cell>
          <cell r="H113">
            <v>1</v>
          </cell>
          <cell r="I113" t="e">
            <v>#N/A</v>
          </cell>
          <cell r="J113">
            <v>264.86</v>
          </cell>
          <cell r="K113">
            <v>-5.3790000000000191</v>
          </cell>
          <cell r="L113">
            <v>0</v>
          </cell>
          <cell r="M113">
            <v>60</v>
          </cell>
          <cell r="N113">
            <v>70</v>
          </cell>
          <cell r="U113">
            <v>60</v>
          </cell>
          <cell r="V113">
            <v>60</v>
          </cell>
          <cell r="W113">
            <v>51.8962</v>
          </cell>
          <cell r="X113">
            <v>60</v>
          </cell>
          <cell r="Y113">
            <v>7.9290776588651966</v>
          </cell>
          <cell r="Z113">
            <v>1.9556152473591517</v>
          </cell>
          <cell r="AD113">
            <v>0</v>
          </cell>
          <cell r="AE113">
            <v>9.5768000000000004</v>
          </cell>
          <cell r="AF113">
            <v>44.698999999999998</v>
          </cell>
          <cell r="AG113">
            <v>46.362400000000001</v>
          </cell>
          <cell r="AH113">
            <v>48.203000000000003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98</v>
          </cell>
          <cell r="D114">
            <v>370</v>
          </cell>
          <cell r="E114">
            <v>246</v>
          </cell>
          <cell r="F114">
            <v>23</v>
          </cell>
          <cell r="G114">
            <v>0</v>
          </cell>
          <cell r="H114">
            <v>0.5</v>
          </cell>
          <cell r="I114" t="e">
            <v>#N/A</v>
          </cell>
          <cell r="J114">
            <v>368</v>
          </cell>
          <cell r="K114">
            <v>-122</v>
          </cell>
          <cell r="L114">
            <v>0</v>
          </cell>
          <cell r="M114">
            <v>140</v>
          </cell>
          <cell r="N114">
            <v>140</v>
          </cell>
          <cell r="V114">
            <v>50</v>
          </cell>
          <cell r="W114">
            <v>49.2</v>
          </cell>
          <cell r="X114">
            <v>50</v>
          </cell>
          <cell r="Y114">
            <v>8.191056910569106</v>
          </cell>
          <cell r="Z114">
            <v>0.46747967479674796</v>
          </cell>
          <cell r="AD114">
            <v>0</v>
          </cell>
          <cell r="AE114">
            <v>31.4</v>
          </cell>
          <cell r="AF114">
            <v>33.799999999999997</v>
          </cell>
          <cell r="AG114">
            <v>32.200000000000003</v>
          </cell>
          <cell r="AH114">
            <v>22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D115">
            <v>250</v>
          </cell>
          <cell r="E115">
            <v>0</v>
          </cell>
          <cell r="F115">
            <v>250</v>
          </cell>
          <cell r="G115">
            <v>0</v>
          </cell>
          <cell r="H115">
            <v>0.4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e">
            <v>#N/A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33.954000000000001</v>
          </cell>
          <cell r="D116">
            <v>21.73</v>
          </cell>
          <cell r="E116">
            <v>17.914000000000001</v>
          </cell>
          <cell r="F116">
            <v>37.770000000000003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17.603000000000002</v>
          </cell>
          <cell r="K116">
            <v>0.31099999999999994</v>
          </cell>
          <cell r="L116">
            <v>0</v>
          </cell>
          <cell r="M116">
            <v>0</v>
          </cell>
          <cell r="N116">
            <v>0</v>
          </cell>
          <cell r="W116">
            <v>3.5828000000000002</v>
          </cell>
          <cell r="Y116">
            <v>10.542034163224294</v>
          </cell>
          <cell r="Z116">
            <v>10.542034163224294</v>
          </cell>
          <cell r="AD116">
            <v>0</v>
          </cell>
          <cell r="AE116">
            <v>15.1624</v>
          </cell>
          <cell r="AF116">
            <v>22.034399999999998</v>
          </cell>
          <cell r="AG116">
            <v>4.6852</v>
          </cell>
          <cell r="AH116">
            <v>0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31.77</v>
          </cell>
          <cell r="D117">
            <v>10.766</v>
          </cell>
          <cell r="E117">
            <v>14.827999999999999</v>
          </cell>
          <cell r="F117">
            <v>26.36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15.2</v>
          </cell>
          <cell r="K117">
            <v>-0.37199999999999989</v>
          </cell>
          <cell r="L117">
            <v>0</v>
          </cell>
          <cell r="M117">
            <v>0</v>
          </cell>
          <cell r="N117">
            <v>0</v>
          </cell>
          <cell r="W117">
            <v>2.9655999999999998</v>
          </cell>
          <cell r="Y117">
            <v>8.88858915565147</v>
          </cell>
          <cell r="Z117">
            <v>8.88858915565147</v>
          </cell>
          <cell r="AD117">
            <v>0</v>
          </cell>
          <cell r="AE117">
            <v>11.053599999999999</v>
          </cell>
          <cell r="AF117">
            <v>12.131600000000001</v>
          </cell>
          <cell r="AG117">
            <v>5.1155999999999997</v>
          </cell>
          <cell r="AH117">
            <v>1.3480000000000001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32</v>
          </cell>
          <cell r="D118">
            <v>21</v>
          </cell>
          <cell r="E118">
            <v>20</v>
          </cell>
          <cell r="F118">
            <v>32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31</v>
          </cell>
          <cell r="K118">
            <v>-11</v>
          </cell>
          <cell r="L118">
            <v>0</v>
          </cell>
          <cell r="M118">
            <v>0</v>
          </cell>
          <cell r="N118">
            <v>0</v>
          </cell>
          <cell r="W118">
            <v>4</v>
          </cell>
          <cell r="Y118">
            <v>8</v>
          </cell>
          <cell r="Z118">
            <v>8</v>
          </cell>
          <cell r="AD118">
            <v>0</v>
          </cell>
          <cell r="AE118">
            <v>20.399999999999999</v>
          </cell>
          <cell r="AF118">
            <v>5.8</v>
          </cell>
          <cell r="AG118">
            <v>5.4</v>
          </cell>
          <cell r="AH118">
            <v>5</v>
          </cell>
          <cell r="AI118" t="e">
            <v>#N/A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28</v>
          </cell>
          <cell r="D119">
            <v>20</v>
          </cell>
          <cell r="E119">
            <v>19</v>
          </cell>
          <cell r="F119">
            <v>29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21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W119">
            <v>3.8</v>
          </cell>
          <cell r="Y119">
            <v>7.6315789473684212</v>
          </cell>
          <cell r="Z119">
            <v>7.6315789473684212</v>
          </cell>
          <cell r="AD119">
            <v>0</v>
          </cell>
          <cell r="AE119">
            <v>24</v>
          </cell>
          <cell r="AF119">
            <v>7.2</v>
          </cell>
          <cell r="AG119">
            <v>5.4</v>
          </cell>
          <cell r="AH119">
            <v>0</v>
          </cell>
          <cell r="AI119" t="e">
            <v>#N/A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14</v>
          </cell>
          <cell r="D120">
            <v>21</v>
          </cell>
          <cell r="E120">
            <v>10</v>
          </cell>
          <cell r="F120">
            <v>24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15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W120">
            <v>2</v>
          </cell>
          <cell r="Y120">
            <v>12</v>
          </cell>
          <cell r="Z120">
            <v>12</v>
          </cell>
          <cell r="AD120">
            <v>0</v>
          </cell>
          <cell r="AE120">
            <v>11.2</v>
          </cell>
          <cell r="AF120">
            <v>5.4</v>
          </cell>
          <cell r="AG120">
            <v>5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9</v>
          </cell>
          <cell r="D121">
            <v>20</v>
          </cell>
          <cell r="E121">
            <v>7</v>
          </cell>
          <cell r="F121">
            <v>22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10</v>
          </cell>
          <cell r="K121">
            <v>-3</v>
          </cell>
          <cell r="L121">
            <v>0</v>
          </cell>
          <cell r="M121">
            <v>0</v>
          </cell>
          <cell r="N121">
            <v>0</v>
          </cell>
          <cell r="W121">
            <v>1.4</v>
          </cell>
          <cell r="Y121">
            <v>15.714285714285715</v>
          </cell>
          <cell r="Z121">
            <v>15.714285714285715</v>
          </cell>
          <cell r="AD121">
            <v>0</v>
          </cell>
          <cell r="AE121">
            <v>15.2</v>
          </cell>
          <cell r="AF121">
            <v>4.2</v>
          </cell>
          <cell r="AG121">
            <v>6.4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21.053000000000001</v>
          </cell>
          <cell r="D122">
            <v>49.933</v>
          </cell>
          <cell r="E122">
            <v>49.506</v>
          </cell>
          <cell r="F122">
            <v>17.481000000000002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83.257999999999996</v>
          </cell>
          <cell r="K122">
            <v>-33.751999999999995</v>
          </cell>
          <cell r="L122">
            <v>0</v>
          </cell>
          <cell r="M122">
            <v>0</v>
          </cell>
          <cell r="N122">
            <v>20</v>
          </cell>
          <cell r="U122">
            <v>10</v>
          </cell>
          <cell r="V122">
            <v>10</v>
          </cell>
          <cell r="W122">
            <v>9.9011999999999993</v>
          </cell>
          <cell r="X122">
            <v>10</v>
          </cell>
          <cell r="Y122">
            <v>6.8154365127459293</v>
          </cell>
          <cell r="Z122">
            <v>1.7655435704763063</v>
          </cell>
          <cell r="AD122">
            <v>0</v>
          </cell>
          <cell r="AE122">
            <v>6.65</v>
          </cell>
          <cell r="AF122">
            <v>14.609</v>
          </cell>
          <cell r="AG122">
            <v>6.6646000000000001</v>
          </cell>
          <cell r="AH122">
            <v>9.3309999999999995</v>
          </cell>
          <cell r="AI122" t="e">
            <v>#N/A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20.815000000000001</v>
          </cell>
          <cell r="D123">
            <v>72.983999999999995</v>
          </cell>
          <cell r="E123">
            <v>58.651000000000003</v>
          </cell>
          <cell r="F123">
            <v>33.814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59.213000000000001</v>
          </cell>
          <cell r="K123">
            <v>-0.56199999999999761</v>
          </cell>
          <cell r="L123">
            <v>0</v>
          </cell>
          <cell r="M123">
            <v>0</v>
          </cell>
          <cell r="N123">
            <v>20</v>
          </cell>
          <cell r="U123">
            <v>10</v>
          </cell>
          <cell r="V123">
            <v>10</v>
          </cell>
          <cell r="W123">
            <v>11.7302</v>
          </cell>
          <cell r="X123">
            <v>10</v>
          </cell>
          <cell r="Y123">
            <v>7.1451467153160211</v>
          </cell>
          <cell r="Z123">
            <v>2.8826447971901588</v>
          </cell>
          <cell r="AD123">
            <v>0</v>
          </cell>
          <cell r="AE123">
            <v>5.0446</v>
          </cell>
          <cell r="AF123">
            <v>13.868</v>
          </cell>
          <cell r="AG123">
            <v>11.422799999999999</v>
          </cell>
          <cell r="AH123">
            <v>10.672000000000001</v>
          </cell>
          <cell r="AI123" t="e">
            <v>#N/A</v>
          </cell>
        </row>
        <row r="124">
          <cell r="A124" t="str">
            <v xml:space="preserve"> 481  Колбаса Филейная оригинальная ВЕС 1,87кг ТМ Особый рецепт большой батон  ПОКОМ</v>
          </cell>
          <cell r="B124" t="str">
            <v>кг</v>
          </cell>
          <cell r="C124">
            <v>2.1030000000000002</v>
          </cell>
          <cell r="D124">
            <v>30.497</v>
          </cell>
          <cell r="E124">
            <v>29.431999999999999</v>
          </cell>
          <cell r="F124">
            <v>3.1680000000000001</v>
          </cell>
          <cell r="G124" t="str">
            <v>г</v>
          </cell>
          <cell r="H124">
            <v>0</v>
          </cell>
          <cell r="I124" t="e">
            <v>#N/A</v>
          </cell>
          <cell r="J124">
            <v>29.222999999999999</v>
          </cell>
          <cell r="K124">
            <v>0.20899999999999963</v>
          </cell>
          <cell r="L124">
            <v>0</v>
          </cell>
          <cell r="M124">
            <v>0</v>
          </cell>
          <cell r="N124">
            <v>0</v>
          </cell>
          <cell r="W124">
            <v>5.8864000000000001</v>
          </cell>
          <cell r="Y124">
            <v>0.53818972546887744</v>
          </cell>
          <cell r="Z124">
            <v>0.53818972546887744</v>
          </cell>
          <cell r="AD124">
            <v>0</v>
          </cell>
          <cell r="AE124">
            <v>0.72019999999999995</v>
          </cell>
          <cell r="AF124">
            <v>1.1339999999999999</v>
          </cell>
          <cell r="AG124">
            <v>0.73399999999999999</v>
          </cell>
          <cell r="AH124">
            <v>0</v>
          </cell>
          <cell r="AI124" t="str">
            <v>увел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D125">
            <v>250</v>
          </cell>
          <cell r="E125">
            <v>0</v>
          </cell>
          <cell r="F125">
            <v>250</v>
          </cell>
          <cell r="G125">
            <v>0</v>
          </cell>
          <cell r="H125">
            <v>0.4</v>
          </cell>
          <cell r="I125" t="e">
            <v>#N/A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52</v>
          </cell>
          <cell r="D126">
            <v>58</v>
          </cell>
          <cell r="E126">
            <v>20</v>
          </cell>
          <cell r="F126">
            <v>83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157</v>
          </cell>
          <cell r="K126">
            <v>-137</v>
          </cell>
          <cell r="L126">
            <v>0</v>
          </cell>
          <cell r="M126">
            <v>20</v>
          </cell>
          <cell r="N126">
            <v>0</v>
          </cell>
          <cell r="W126">
            <v>4</v>
          </cell>
          <cell r="Y126">
            <v>25.75</v>
          </cell>
          <cell r="Z126">
            <v>20.75</v>
          </cell>
          <cell r="AD126">
            <v>0</v>
          </cell>
          <cell r="AE126">
            <v>7.4</v>
          </cell>
          <cell r="AF126">
            <v>4.5999999999999996</v>
          </cell>
          <cell r="AG126">
            <v>16.8</v>
          </cell>
          <cell r="AH126">
            <v>0</v>
          </cell>
          <cell r="AI126" t="str">
            <v>увел</v>
          </cell>
        </row>
        <row r="127">
          <cell r="A127" t="str">
            <v>БОНУС_ 457  Колбаса Молочная ТМ Особый рецепт ВЕС большой батон  ПОКОМ</v>
          </cell>
          <cell r="B127" t="str">
            <v>кг</v>
          </cell>
          <cell r="D127">
            <v>281.69799999999998</v>
          </cell>
          <cell r="E127">
            <v>527.53800000000001</v>
          </cell>
          <cell r="F127">
            <v>-254.17</v>
          </cell>
          <cell r="G127" t="str">
            <v>ак</v>
          </cell>
          <cell r="H127">
            <v>0</v>
          </cell>
          <cell r="I127" t="e">
            <v>#N/A</v>
          </cell>
          <cell r="J127">
            <v>552.75099999999998</v>
          </cell>
          <cell r="K127">
            <v>-25.212999999999965</v>
          </cell>
          <cell r="L127">
            <v>0</v>
          </cell>
          <cell r="M127">
            <v>0</v>
          </cell>
          <cell r="N127">
            <v>0</v>
          </cell>
          <cell r="W127">
            <v>105.5076</v>
          </cell>
          <cell r="Y127">
            <v>-2.4090207719633465</v>
          </cell>
          <cell r="Z127">
            <v>-2.4090207719633465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257.5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-1130</v>
          </cell>
          <cell r="D128">
            <v>2379</v>
          </cell>
          <cell r="E128">
            <v>1415</v>
          </cell>
          <cell r="F128">
            <v>-201</v>
          </cell>
          <cell r="G128" t="str">
            <v>ак</v>
          </cell>
          <cell r="H128">
            <v>0</v>
          </cell>
          <cell r="I128">
            <v>0</v>
          </cell>
          <cell r="J128">
            <v>1466</v>
          </cell>
          <cell r="K128">
            <v>-51</v>
          </cell>
          <cell r="L128">
            <v>0</v>
          </cell>
          <cell r="M128">
            <v>0</v>
          </cell>
          <cell r="N128">
            <v>0</v>
          </cell>
          <cell r="W128">
            <v>283</v>
          </cell>
          <cell r="Y128">
            <v>-0.71024734982332161</v>
          </cell>
          <cell r="Z128">
            <v>-0.71024734982332161</v>
          </cell>
          <cell r="AD128">
            <v>0</v>
          </cell>
          <cell r="AE128">
            <v>367.2</v>
          </cell>
          <cell r="AF128">
            <v>316.8</v>
          </cell>
          <cell r="AG128">
            <v>267.2</v>
          </cell>
          <cell r="AH128">
            <v>213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-288.38299999999998</v>
          </cell>
          <cell r="D129">
            <v>722.096</v>
          </cell>
          <cell r="E129">
            <v>509.53800000000001</v>
          </cell>
          <cell r="F129">
            <v>-97.56</v>
          </cell>
          <cell r="G129" t="str">
            <v>ак</v>
          </cell>
          <cell r="H129">
            <v>0</v>
          </cell>
          <cell r="I129" t="e">
            <v>#N/A</v>
          </cell>
          <cell r="J129">
            <v>522.96</v>
          </cell>
          <cell r="K129">
            <v>-13.422000000000025</v>
          </cell>
          <cell r="L129">
            <v>0</v>
          </cell>
          <cell r="M129">
            <v>0</v>
          </cell>
          <cell r="N129">
            <v>0</v>
          </cell>
          <cell r="W129">
            <v>101.9076</v>
          </cell>
          <cell r="Y129">
            <v>-0.95733782367556497</v>
          </cell>
          <cell r="Z129">
            <v>-0.95733782367556497</v>
          </cell>
          <cell r="AD129">
            <v>0</v>
          </cell>
          <cell r="AE129">
            <v>113.21</v>
          </cell>
          <cell r="AF129">
            <v>98.923000000000002</v>
          </cell>
          <cell r="AG129">
            <v>72.924199999999999</v>
          </cell>
          <cell r="AH129">
            <v>101.625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-424</v>
          </cell>
          <cell r="D130">
            <v>932</v>
          </cell>
          <cell r="E130">
            <v>593</v>
          </cell>
          <cell r="F130">
            <v>-101</v>
          </cell>
          <cell r="G130" t="str">
            <v>ак</v>
          </cell>
          <cell r="H130">
            <v>0</v>
          </cell>
          <cell r="I130">
            <v>0</v>
          </cell>
          <cell r="J130">
            <v>611</v>
          </cell>
          <cell r="K130">
            <v>-18</v>
          </cell>
          <cell r="L130">
            <v>0</v>
          </cell>
          <cell r="M130">
            <v>0</v>
          </cell>
          <cell r="N130">
            <v>0</v>
          </cell>
          <cell r="W130">
            <v>118.6</v>
          </cell>
          <cell r="Y130">
            <v>-0.85160202360876902</v>
          </cell>
          <cell r="Z130">
            <v>-0.85160202360876902</v>
          </cell>
          <cell r="AD130">
            <v>0</v>
          </cell>
          <cell r="AE130">
            <v>132.4</v>
          </cell>
          <cell r="AF130">
            <v>116.8</v>
          </cell>
          <cell r="AG130">
            <v>99.8</v>
          </cell>
          <cell r="AH130">
            <v>109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654.51599999999996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713.96299999999997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7.9</v>
          </cell>
          <cell r="F9">
            <v>1725.412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2.589</v>
          </cell>
          <cell r="F10">
            <v>198.744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</v>
          </cell>
          <cell r="F12">
            <v>3453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15</v>
          </cell>
          <cell r="F13">
            <v>4113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</v>
          </cell>
          <cell r="F14">
            <v>5864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344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392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483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10</v>
          </cell>
          <cell r="F20">
            <v>1709</v>
          </cell>
        </row>
        <row r="21">
          <cell r="A21" t="str">
            <v xml:space="preserve"> 091  Сардельки Баварские, МГС 0.38кг, ТМ Стародворье  ПОКОМ</v>
          </cell>
          <cell r="F21">
            <v>29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3</v>
          </cell>
          <cell r="F23">
            <v>784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  <cell r="F24">
            <v>830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</v>
          </cell>
          <cell r="F25">
            <v>652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5</v>
          </cell>
          <cell r="F26">
            <v>1248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554.60699999999997</v>
          </cell>
        </row>
        <row r="28">
          <cell r="A28" t="str">
            <v xml:space="preserve"> 201  Ветчина Нежная ТМ Особый рецепт, (2,5кг), ПОКОМ</v>
          </cell>
          <cell r="D28">
            <v>20</v>
          </cell>
          <cell r="F28">
            <v>5728.3370000000004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444.76400000000001</v>
          </cell>
        </row>
        <row r="30">
          <cell r="A30" t="str">
            <v xml:space="preserve"> 229  Колбаса Молочная Дугушка, в/у, ВЕС, ТМ Стародворье   ПОКОМ</v>
          </cell>
          <cell r="F30">
            <v>661.37099999999998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8.5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</v>
          </cell>
          <cell r="F32">
            <v>314.52499999999998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273.88600000000002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51.53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2.4500000000000002</v>
          </cell>
          <cell r="F36">
            <v>612.81799999999998</v>
          </cell>
        </row>
        <row r="37">
          <cell r="A37" t="str">
            <v xml:space="preserve"> 247  Сардельки Нежные, ВЕС.  ПОКОМ</v>
          </cell>
          <cell r="F37">
            <v>165.04</v>
          </cell>
        </row>
        <row r="38">
          <cell r="A38" t="str">
            <v xml:space="preserve"> 248  Сардельки Сочные ТМ Особый рецепт,   ПОКОМ</v>
          </cell>
          <cell r="D38">
            <v>2.6</v>
          </cell>
          <cell r="F38">
            <v>222.21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5.3</v>
          </cell>
          <cell r="F39">
            <v>1394.229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131.95599999999999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195.43299999999999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168.36199999999999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0.70699999999999996</v>
          </cell>
          <cell r="F43">
            <v>305.07299999999998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258.47899999999998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197.642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</v>
          </cell>
          <cell r="F46">
            <v>1407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18</v>
          </cell>
          <cell r="F47">
            <v>4254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</v>
          </cell>
          <cell r="F48">
            <v>4058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4</v>
          </cell>
          <cell r="F50">
            <v>716.86099999999999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10</v>
          </cell>
          <cell r="F51">
            <v>1059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1794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255.1</v>
          </cell>
        </row>
        <row r="54">
          <cell r="A54" t="str">
            <v xml:space="preserve"> 298  Колбаса Сливушка ТМ Вязанка, 0,375кг,  ПОКОМ</v>
          </cell>
          <cell r="F54">
            <v>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2424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</v>
          </cell>
          <cell r="F56">
            <v>3625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112.449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2.1</v>
          </cell>
          <cell r="F59">
            <v>224.19499999999999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13</v>
          </cell>
          <cell r="F60">
            <v>1797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13</v>
          </cell>
          <cell r="F61">
            <v>2574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5</v>
          </cell>
          <cell r="F62">
            <v>1531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2.7</v>
          </cell>
          <cell r="F63">
            <v>444.67099999999999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9.25</v>
          </cell>
          <cell r="F64">
            <v>799.26499999999999</v>
          </cell>
        </row>
        <row r="65">
          <cell r="A65" t="str">
            <v xml:space="preserve"> 316  Колбаса Нежная ТМ Зареченские ВЕС  ПОКОМ</v>
          </cell>
          <cell r="F65">
            <v>114.90300000000001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24.384</v>
          </cell>
        </row>
        <row r="67">
          <cell r="A67" t="str">
            <v xml:space="preserve"> 318  Сосиски Датские ТМ Зареченские, ВЕС  ПОКОМ</v>
          </cell>
          <cell r="D67">
            <v>7.9</v>
          </cell>
          <cell r="F67">
            <v>3041.136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</v>
          </cell>
          <cell r="F68">
            <v>5397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5.101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5.7709999999999999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13</v>
          </cell>
          <cell r="F71">
            <v>5093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</v>
          </cell>
          <cell r="F72">
            <v>1744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581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8</v>
          </cell>
          <cell r="F74">
            <v>570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1.3</v>
          </cell>
          <cell r="F75">
            <v>847.88800000000003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11</v>
          </cell>
          <cell r="F76">
            <v>563</v>
          </cell>
        </row>
        <row r="77">
          <cell r="A77" t="str">
            <v xml:space="preserve"> 335  Колбаса Сливушка ТМ Вязанка. ВЕС.  ПОКОМ </v>
          </cell>
          <cell r="F77">
            <v>252.21100000000001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12</v>
          </cell>
          <cell r="F78">
            <v>3899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16</v>
          </cell>
          <cell r="F79">
            <v>2873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9.8000000000000007</v>
          </cell>
          <cell r="F80">
            <v>492.2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5.6</v>
          </cell>
          <cell r="F81">
            <v>389.98099999999999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8.7059999999999995</v>
          </cell>
          <cell r="F82">
            <v>712.24699999999996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7.9</v>
          </cell>
          <cell r="F83">
            <v>508.63099999999997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161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</v>
          </cell>
          <cell r="F85">
            <v>338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426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1.3640000000000001</v>
          </cell>
          <cell r="F87">
            <v>282.47899999999998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</v>
          </cell>
          <cell r="F88">
            <v>779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</v>
          </cell>
          <cell r="F89">
            <v>976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9</v>
          </cell>
          <cell r="F90">
            <v>1648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</v>
          </cell>
          <cell r="F91">
            <v>418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</v>
          </cell>
          <cell r="F92">
            <v>618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</v>
          </cell>
          <cell r="F93">
            <v>374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</v>
          </cell>
          <cell r="F94">
            <v>389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10</v>
          </cell>
          <cell r="F95">
            <v>9168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F96">
            <v>2.7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</v>
          </cell>
          <cell r="F97">
            <v>7780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64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177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3</v>
          </cell>
          <cell r="F100">
            <v>602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3</v>
          </cell>
          <cell r="F101">
            <v>335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71</v>
          </cell>
        </row>
        <row r="103">
          <cell r="A103" t="str">
            <v xml:space="preserve"> 421  Сосиски Царедворские 0,33 кг ТМ Стародворье  ПОКОМ</v>
          </cell>
          <cell r="F103">
            <v>3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405</v>
          </cell>
        </row>
        <row r="105">
          <cell r="A105" t="str">
            <v xml:space="preserve"> 423  Колбаса Сервелат Рижский ТМ Зареченские ТС Зареченские продукты, 0,28 кг срез ПОКОМ</v>
          </cell>
          <cell r="F105">
            <v>32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296.35399999999998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1.3</v>
          </cell>
          <cell r="F108">
            <v>10.5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2</v>
          </cell>
          <cell r="F109">
            <v>984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284.702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1</v>
          </cell>
          <cell r="F111">
            <v>471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F112">
            <v>191.511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2</v>
          </cell>
          <cell r="F113">
            <v>333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D114">
            <v>1</v>
          </cell>
          <cell r="F114">
            <v>191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D115">
            <v>1</v>
          </cell>
          <cell r="F115">
            <v>121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D116">
            <v>10</v>
          </cell>
          <cell r="F116">
            <v>361</v>
          </cell>
        </row>
        <row r="117">
          <cell r="A117" t="str">
            <v xml:space="preserve"> 448  Сосиски Сливушки по-венски ТМ Вязанка. 0,3 кг ПОКОМ</v>
          </cell>
          <cell r="F117">
            <v>287</v>
          </cell>
        </row>
        <row r="118">
          <cell r="A118" t="str">
            <v xml:space="preserve"> 449  Колбаса Дугушка Стародворская ВЕС ТС Дугушка ПОКОМ</v>
          </cell>
          <cell r="D118">
            <v>0.85</v>
          </cell>
          <cell r="F118">
            <v>414.78500000000003</v>
          </cell>
        </row>
        <row r="119">
          <cell r="A119" t="str">
            <v xml:space="preserve"> 452  Колбаса Со шпиком ВЕС большой батон ТМ Особый рецепт  ПОКОМ</v>
          </cell>
          <cell r="D119">
            <v>15.061</v>
          </cell>
          <cell r="F119">
            <v>4039.5659999999998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45.091000000000001</v>
          </cell>
          <cell r="F120">
            <v>8009.7389999999996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17.5</v>
          </cell>
          <cell r="F121">
            <v>3457.6880000000001</v>
          </cell>
        </row>
        <row r="122">
          <cell r="A122" t="str">
            <v xml:space="preserve"> 459  Колбаса Докторская Филейная 0,5кг ТМ Особый рецепт  ПОКОМ</v>
          </cell>
          <cell r="F122">
            <v>10</v>
          </cell>
        </row>
        <row r="123">
          <cell r="A123" t="str">
            <v xml:space="preserve"> 460  Колбаса Стародворская Традиционная ВЕС ТМ Стародворье в оболочке полиамид. ПОКОМ</v>
          </cell>
          <cell r="F123">
            <v>129.46</v>
          </cell>
        </row>
        <row r="124">
          <cell r="A124" t="str">
            <v xml:space="preserve"> 463  Колбаса Молочная Традиционнаяв оболочке полиамид.ТМ Стародворье. ВЕС ПОКОМ</v>
          </cell>
          <cell r="F124">
            <v>62.603000000000002</v>
          </cell>
        </row>
        <row r="125">
          <cell r="A125" t="str">
            <v xml:space="preserve"> 465  Колбаса Филейная оригинальная ВЕС 0,8кг ТМ Особый рецепт в оболочке полиамид  ПОКОМ</v>
          </cell>
          <cell r="D125">
            <v>4.0010000000000003</v>
          </cell>
          <cell r="F125">
            <v>249.35400000000001</v>
          </cell>
        </row>
        <row r="126">
          <cell r="A126" t="str">
            <v xml:space="preserve"> 467  Колбаса Филейная 0,5кг ТМ Особый рецепт  ПОКОМ</v>
          </cell>
          <cell r="F126">
            <v>388</v>
          </cell>
        </row>
        <row r="127">
          <cell r="A127" t="str">
            <v xml:space="preserve"> 468  Колбаса Стародворская Традиционная ТМ Стародворье в оболочке полиамид 0,4 кг. ПОКОМ</v>
          </cell>
          <cell r="F127">
            <v>411</v>
          </cell>
        </row>
        <row r="128">
          <cell r="A128" t="str">
            <v xml:space="preserve"> 472  Колбаса Молочная ВЕС ТМ Зареченские  ПОКОМ</v>
          </cell>
          <cell r="F128">
            <v>6.6029999999999998</v>
          </cell>
        </row>
        <row r="129">
          <cell r="A129" t="str">
            <v xml:space="preserve"> 473  Ветчина Рубленая ВЕС ТМ Зареченские  ПОКОМ</v>
          </cell>
          <cell r="F129">
            <v>5.5</v>
          </cell>
        </row>
        <row r="130">
          <cell r="A130" t="str">
            <v xml:space="preserve"> 474  Колбаса Молочная 0,4кг ТМ Зареченские  ПОКОМ</v>
          </cell>
          <cell r="F130">
            <v>21</v>
          </cell>
        </row>
        <row r="131">
          <cell r="A131" t="str">
            <v xml:space="preserve"> 475  Колбаса Нежная 0,4кг ТМ Зареченские  ПОКОМ</v>
          </cell>
          <cell r="F131">
            <v>12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8</v>
          </cell>
        </row>
        <row r="133">
          <cell r="A133" t="str">
            <v xml:space="preserve"> 477  Ветчина Рубленая 0,4кг ТМ Зареченские  ПОКОМ</v>
          </cell>
          <cell r="F133">
            <v>9</v>
          </cell>
        </row>
        <row r="134">
          <cell r="A134" t="str">
            <v xml:space="preserve"> 478  Сардельки Зареченские ВЕС ТМ Зареченские  ПОКОМ</v>
          </cell>
          <cell r="F134">
            <v>47.508000000000003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1.3</v>
          </cell>
          <cell r="F135">
            <v>54.012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31.093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D137">
            <v>1</v>
          </cell>
          <cell r="F137">
            <v>523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36</v>
          </cell>
        </row>
        <row r="139">
          <cell r="A139" t="str">
            <v>3215 ВЕТЧ.МЯСНАЯ Папа может п/о 0.4кг 8шт.    ОСТАНКИНО</v>
          </cell>
          <cell r="D139">
            <v>386</v>
          </cell>
          <cell r="F139">
            <v>387</v>
          </cell>
        </row>
        <row r="140">
          <cell r="A140" t="str">
            <v>3812 СОЧНЫЕ сос п/о мгс 2*2  ОСТАНКИНО</v>
          </cell>
          <cell r="D140">
            <v>2034.8</v>
          </cell>
          <cell r="F140">
            <v>2034.8</v>
          </cell>
        </row>
        <row r="141">
          <cell r="A141" t="str">
            <v>4063 МЯСНАЯ Папа может вар п/о_Л   ОСТАНКИНО</v>
          </cell>
          <cell r="D141">
            <v>2148.85</v>
          </cell>
          <cell r="F141">
            <v>2148.85</v>
          </cell>
        </row>
        <row r="142">
          <cell r="A142" t="str">
            <v>4117 ЭКСТРА Папа может с/к в/у_Л   ОСТАНКИНО</v>
          </cell>
          <cell r="D142">
            <v>37.5</v>
          </cell>
          <cell r="F142">
            <v>37.5</v>
          </cell>
        </row>
        <row r="143">
          <cell r="A143" t="str">
            <v>4555 Докторская ГОСТ вар п/о ОСТАНКИНО</v>
          </cell>
          <cell r="D143">
            <v>3</v>
          </cell>
          <cell r="F143">
            <v>3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143.19999999999999</v>
          </cell>
          <cell r="F144">
            <v>143.19999999999999</v>
          </cell>
        </row>
        <row r="145">
          <cell r="A145" t="str">
            <v>4813 ФИЛЕЙНАЯ Папа может вар п/о_Л   ОСТАНКИНО</v>
          </cell>
          <cell r="D145">
            <v>587.25</v>
          </cell>
          <cell r="F145">
            <v>587.25</v>
          </cell>
        </row>
        <row r="146">
          <cell r="A146" t="str">
            <v>4993 САЛЯМИ ИТАЛЬЯНСКАЯ с/к в/у 1/250*8_120c ОСТАНКИНО</v>
          </cell>
          <cell r="D146">
            <v>528</v>
          </cell>
          <cell r="F146">
            <v>528</v>
          </cell>
        </row>
        <row r="147">
          <cell r="A147" t="str">
            <v>5246 ДОКТОРСКАЯ ПРЕМИУМ вар б/о мгс_30с ОСТАНКИНО</v>
          </cell>
          <cell r="D147">
            <v>69</v>
          </cell>
          <cell r="F147">
            <v>69</v>
          </cell>
        </row>
        <row r="148">
          <cell r="A148" t="str">
            <v>5341 СЕРВЕЛАТ ОХОТНИЧИЙ в/к в/у  ОСТАНКИНО</v>
          </cell>
          <cell r="D148">
            <v>552.1</v>
          </cell>
          <cell r="F148">
            <v>552.1</v>
          </cell>
        </row>
        <row r="149">
          <cell r="A149" t="str">
            <v>5483 ЭКСТРА Папа может с/к в/у 1/250 8шт.   ОСТАНКИНО</v>
          </cell>
          <cell r="D149">
            <v>1222</v>
          </cell>
          <cell r="F149">
            <v>1222</v>
          </cell>
        </row>
        <row r="150">
          <cell r="A150" t="str">
            <v>5533 СОЧНЫЕ сос п/о в/у 1/350 8шт_45с   ОСТАНКИНО</v>
          </cell>
          <cell r="D150">
            <v>46</v>
          </cell>
          <cell r="F150">
            <v>46</v>
          </cell>
        </row>
        <row r="151">
          <cell r="A151" t="str">
            <v>5544 Сервелат Финский в/к в/у_45с НОВАЯ ОСТАНКИНО</v>
          </cell>
          <cell r="D151">
            <v>1401.25</v>
          </cell>
          <cell r="F151">
            <v>1401.25</v>
          </cell>
        </row>
        <row r="152">
          <cell r="A152" t="str">
            <v>5679 САЛЯМИ ИТАЛЬЯНСКАЯ с/к в/у 1/150_60с ОСТАНКИНО</v>
          </cell>
          <cell r="D152">
            <v>354</v>
          </cell>
          <cell r="F152">
            <v>355</v>
          </cell>
        </row>
        <row r="153">
          <cell r="A153" t="str">
            <v>5682 САЛЯМИ МЕЛКОЗЕРНЕНАЯ с/к в/у 1/120_60с   ОСТАНКИНО</v>
          </cell>
          <cell r="D153">
            <v>2775</v>
          </cell>
          <cell r="F153">
            <v>2775</v>
          </cell>
        </row>
        <row r="154">
          <cell r="A154" t="str">
            <v>5698 СЫТНЫЕ Папа может сар б/о мгс 1*3_Маяк  ОСТАНКИНО</v>
          </cell>
          <cell r="D154">
            <v>317.39999999999998</v>
          </cell>
          <cell r="F154">
            <v>317.39999999999998</v>
          </cell>
        </row>
        <row r="155">
          <cell r="A155" t="str">
            <v>5706 АРОМАТНАЯ Папа может с/к в/у 1/250 8шт.  ОСТАНКИНО</v>
          </cell>
          <cell r="D155">
            <v>1102</v>
          </cell>
          <cell r="F155">
            <v>1103</v>
          </cell>
        </row>
        <row r="156">
          <cell r="A156" t="str">
            <v>5708 ПОСОЛЬСКАЯ Папа может с/к в/у ОСТАНКИНО</v>
          </cell>
          <cell r="D156">
            <v>114.8</v>
          </cell>
          <cell r="F156">
            <v>114.8</v>
          </cell>
        </row>
        <row r="157">
          <cell r="A157" t="str">
            <v>5820 СЛИВОЧНЫЕ Папа может сос п/о мгс 2*2_45с   ОСТАНКИНО</v>
          </cell>
          <cell r="D157">
            <v>184</v>
          </cell>
          <cell r="F157">
            <v>184</v>
          </cell>
        </row>
        <row r="158">
          <cell r="A158" t="str">
            <v>5851 ЭКСТРА Папа может вар п/о   ОСТАНКИНО</v>
          </cell>
          <cell r="D158">
            <v>302.10000000000002</v>
          </cell>
          <cell r="F158">
            <v>302.10000000000002</v>
          </cell>
        </row>
        <row r="159">
          <cell r="A159" t="str">
            <v>5931 ОХОТНИЧЬЯ Папа может с/к в/у 1/220 8шт.   ОСТАНКИНО</v>
          </cell>
          <cell r="D159">
            <v>1171</v>
          </cell>
          <cell r="F159">
            <v>1172</v>
          </cell>
        </row>
        <row r="160">
          <cell r="A160" t="str">
            <v>5992 ВРЕМЯ ОКРОШКИ Папа может вар п/о 0.4кг   ОСТАНКИНО</v>
          </cell>
          <cell r="D160">
            <v>16</v>
          </cell>
          <cell r="F160">
            <v>16</v>
          </cell>
        </row>
        <row r="161">
          <cell r="A161" t="str">
            <v>6069 ФИЛЕЙНЫЕ Папа может сос ц/о мгс 0.33кг  ОСТАНКИНО</v>
          </cell>
          <cell r="D161">
            <v>1</v>
          </cell>
          <cell r="F161">
            <v>1</v>
          </cell>
        </row>
        <row r="162">
          <cell r="A162" t="str">
            <v>6113 СОЧНЫЕ сос п/о мгс 1*6_Ашан  ОСТАНКИНО</v>
          </cell>
          <cell r="D162">
            <v>2045.8</v>
          </cell>
          <cell r="F162">
            <v>2045.8</v>
          </cell>
        </row>
        <row r="163">
          <cell r="A163" t="str">
            <v>6206 СВИНИНА ПО-ДОМАШНЕМУ к/в мл/к в/у 0.3кг  ОСТАНКИНО</v>
          </cell>
          <cell r="D163">
            <v>643</v>
          </cell>
          <cell r="F163">
            <v>643</v>
          </cell>
        </row>
        <row r="164">
          <cell r="A164" t="str">
            <v>6221 НЕАПОЛИТАНСКИЙ ДУЭТ с/к с/н мгс 1/90  ОСТАНКИНО</v>
          </cell>
          <cell r="D164">
            <v>13</v>
          </cell>
          <cell r="F164">
            <v>13</v>
          </cell>
        </row>
        <row r="165">
          <cell r="A165" t="str">
            <v>6228 МЯСНОЕ АССОРТИ к/з с/н мгс 1/90 10шт.  ОСТАНКИНО</v>
          </cell>
          <cell r="D165">
            <v>472</v>
          </cell>
          <cell r="F165">
            <v>473</v>
          </cell>
        </row>
        <row r="166">
          <cell r="A166" t="str">
            <v>6247 ДОМАШНЯЯ Папа может вар п/о 0,4кг 8шт.  ОСТАНКИНО</v>
          </cell>
          <cell r="D166">
            <v>345</v>
          </cell>
          <cell r="F166">
            <v>345</v>
          </cell>
        </row>
        <row r="167">
          <cell r="A167" t="str">
            <v>6268 ГОВЯЖЬЯ Папа может вар п/о 0,4кг 8 шт.  ОСТАНКИНО</v>
          </cell>
          <cell r="D167">
            <v>458</v>
          </cell>
          <cell r="F167">
            <v>458</v>
          </cell>
        </row>
        <row r="168">
          <cell r="A168" t="str">
            <v>6303 МЯСНЫЕ Папа может сос п/о мгс 1.5*3  ОСТАНКИНО</v>
          </cell>
          <cell r="D168">
            <v>488.7</v>
          </cell>
          <cell r="F168">
            <v>488.7</v>
          </cell>
        </row>
        <row r="169">
          <cell r="A169" t="str">
            <v>6324 ДОКТОРСКАЯ ГОСТ вар п/о 0.4кг 8шт.  ОСТАНКИНО</v>
          </cell>
          <cell r="D169">
            <v>283</v>
          </cell>
          <cell r="F169">
            <v>287</v>
          </cell>
        </row>
        <row r="170">
          <cell r="A170" t="str">
            <v>6325 ДОКТОРСКАЯ ПРЕМИУМ вар п/о 0.4кг 8шт.  ОСТАНКИНО</v>
          </cell>
          <cell r="D170">
            <v>831</v>
          </cell>
          <cell r="F170">
            <v>831</v>
          </cell>
        </row>
        <row r="171">
          <cell r="A171" t="str">
            <v>6329 КЛАССИЧЕСКАЯ Папа может вар п/о 0.4кг  ОСТАНКИНО</v>
          </cell>
          <cell r="D171">
            <v>37</v>
          </cell>
          <cell r="F171">
            <v>37</v>
          </cell>
        </row>
        <row r="172">
          <cell r="A172" t="str">
            <v>6333 МЯСНАЯ Папа может вар п/о 0.4кг 8шт.  ОСТАНКИНО</v>
          </cell>
          <cell r="D172">
            <v>6576</v>
          </cell>
          <cell r="F172">
            <v>6576</v>
          </cell>
        </row>
        <row r="173">
          <cell r="A173" t="str">
            <v>6340 ДОМАШНИЙ РЕЦЕПТ Коровино 0.5кг 8шт.  ОСТАНКИНО</v>
          </cell>
          <cell r="D173">
            <v>1233</v>
          </cell>
          <cell r="F173">
            <v>1235</v>
          </cell>
        </row>
        <row r="174">
          <cell r="A174" t="str">
            <v>6341 ДОМАШНИЙ РЕЦЕПТ СО ШПИКОМ Коровино 0.5кг  ОСТАНКИНО</v>
          </cell>
          <cell r="D174">
            <v>120</v>
          </cell>
          <cell r="F174">
            <v>120</v>
          </cell>
        </row>
        <row r="175">
          <cell r="A175" t="str">
            <v>6353 ЭКСТРА Папа может вар п/о 0.4кг 8шт.  ОСТАНКИНО</v>
          </cell>
          <cell r="D175">
            <v>2223</v>
          </cell>
          <cell r="F175">
            <v>2225</v>
          </cell>
        </row>
        <row r="176">
          <cell r="A176" t="str">
            <v>6392 ФИЛЕЙНАЯ Папа может вар п/о 0.4кг. ОСТАНКИНО</v>
          </cell>
          <cell r="D176">
            <v>6614</v>
          </cell>
          <cell r="F176">
            <v>6614</v>
          </cell>
        </row>
        <row r="177">
          <cell r="A177" t="str">
            <v>6426 КЛАССИЧЕСКАЯ ПМ вар п/о 0.3кг 8шт.  ОСТАНКИНО</v>
          </cell>
          <cell r="D177">
            <v>1691</v>
          </cell>
          <cell r="F177">
            <v>1691</v>
          </cell>
        </row>
        <row r="178">
          <cell r="A178" t="str">
            <v>6453 ЭКСТРА Папа может с/к с/н в/у 1/100 14шт.   ОСТАНКИНО</v>
          </cell>
          <cell r="D178">
            <v>2204</v>
          </cell>
          <cell r="F178">
            <v>2204</v>
          </cell>
        </row>
        <row r="179">
          <cell r="A179" t="str">
            <v>6454 АРОМАТНАЯ с/к с/н в/у 1/100 14шт.  ОСТАНКИНО</v>
          </cell>
          <cell r="D179">
            <v>1998</v>
          </cell>
          <cell r="F179">
            <v>1999</v>
          </cell>
        </row>
        <row r="180">
          <cell r="A180" t="str">
            <v>6459 СЕРВЕЛАТ ШВЕЙЦАРСК. в/к с/н в/у 1/100*10  ОСТАНКИНО</v>
          </cell>
          <cell r="D180">
            <v>240</v>
          </cell>
          <cell r="F180">
            <v>245</v>
          </cell>
        </row>
        <row r="181">
          <cell r="A181" t="str">
            <v>6470 ВЕТЧ.МРАМОРНАЯ в/у_45с  ОСТАНКИНО</v>
          </cell>
          <cell r="D181">
            <v>33</v>
          </cell>
          <cell r="F181">
            <v>33</v>
          </cell>
        </row>
        <row r="182">
          <cell r="A182" t="str">
            <v>6495 ВЕТЧ.МРАМОРНАЯ в/у срез 0.3кг 6шт_45с  ОСТАНКИНО</v>
          </cell>
          <cell r="D182">
            <v>504</v>
          </cell>
          <cell r="F182">
            <v>508</v>
          </cell>
        </row>
        <row r="183">
          <cell r="A183" t="str">
            <v>6527 ШПИКАЧКИ СОЧНЫЕ ПМ сар б/о мгс 1*3 45с ОСТАНКИНО</v>
          </cell>
          <cell r="D183">
            <v>571.4</v>
          </cell>
          <cell r="F183">
            <v>571.4</v>
          </cell>
        </row>
        <row r="184">
          <cell r="A184" t="str">
            <v>6533 СЕРВЕЛАТ КОПЧЕНЫЙ С ДЫМКОМ в/к в/ 0,7кг  ОСТАНКИНО</v>
          </cell>
          <cell r="D184">
            <v>12</v>
          </cell>
          <cell r="F184">
            <v>12</v>
          </cell>
        </row>
        <row r="185">
          <cell r="A185" t="str">
            <v>6554 СВИНАЯ ОСТАН.с/к в/с в/у 1/100 10 шт. ОСТАНКИНО</v>
          </cell>
          <cell r="D185">
            <v>40</v>
          </cell>
          <cell r="F185">
            <v>40</v>
          </cell>
        </row>
        <row r="186">
          <cell r="A186" t="str">
            <v>6586 МРАМОРНАЯ И БАЛЫКОВАЯ в/к с/н мгс 1/90 ОСТАНКИНО</v>
          </cell>
          <cell r="D186">
            <v>233</v>
          </cell>
          <cell r="F186">
            <v>234</v>
          </cell>
        </row>
        <row r="187">
          <cell r="A187" t="str">
            <v>6602 БАВАРСКИЕ ПМ сос ц/о мгс 0,35кг 8шт.  ОСТАНКИНО</v>
          </cell>
          <cell r="D187">
            <v>106</v>
          </cell>
          <cell r="F187">
            <v>106</v>
          </cell>
        </row>
        <row r="188">
          <cell r="A188" t="str">
            <v>6661 СОЧНЫЙ ГРИЛЬ ПМ сос п/о мгс 1.5*4_Маяк  ОСТАНКИНО</v>
          </cell>
          <cell r="D188">
            <v>36.6</v>
          </cell>
          <cell r="F188">
            <v>36.6</v>
          </cell>
        </row>
        <row r="189">
          <cell r="A189" t="str">
            <v>6666 БОЯНСКАЯ Папа может п/к в/у 0,28кг 8 шт. ОСТАНКИНО</v>
          </cell>
          <cell r="D189">
            <v>1575</v>
          </cell>
          <cell r="F189">
            <v>1576</v>
          </cell>
        </row>
        <row r="190">
          <cell r="A190" t="str">
            <v>6683 СЕРВЕЛАТ ЗЕРНИСТЫЙ ПМ в/к в/у 0,35кг  ОСТАНКИНО</v>
          </cell>
          <cell r="D190">
            <v>3820</v>
          </cell>
          <cell r="F190">
            <v>3821</v>
          </cell>
        </row>
        <row r="191">
          <cell r="A191" t="str">
            <v>6684 СЕРВЕЛАТ КАРЕЛЬСКИЙ ПМ в/к в/у 0.28кг  ОСТАНКИНО</v>
          </cell>
          <cell r="D191">
            <v>3663</v>
          </cell>
          <cell r="F191">
            <v>3671</v>
          </cell>
        </row>
        <row r="192">
          <cell r="A192" t="str">
            <v>6689 СЕРВЕЛАТ ОХОТНИЧИЙ ПМ в/к в/у 0,35кг 8шт  ОСТАНКИНО</v>
          </cell>
          <cell r="D192">
            <v>4145</v>
          </cell>
          <cell r="F192">
            <v>4148</v>
          </cell>
        </row>
        <row r="193">
          <cell r="A193" t="str">
            <v>6697 СЕРВЕЛАТ ФИНСКИЙ ПМ в/к в/у 0,35кг 8шт.  ОСТАНКИНО</v>
          </cell>
          <cell r="D193">
            <v>6729</v>
          </cell>
          <cell r="F193">
            <v>6735</v>
          </cell>
        </row>
        <row r="194">
          <cell r="A194" t="str">
            <v>6713 СОЧНЫЙ ГРИЛЬ ПМ сос п/о мгс 0.41кг 8шт.  ОСТАНКИНО</v>
          </cell>
          <cell r="D194">
            <v>1611</v>
          </cell>
          <cell r="F194">
            <v>1611</v>
          </cell>
        </row>
        <row r="195">
          <cell r="A195" t="str">
            <v>6722 СОЧНЫЕ ПМ сос п/о мгс 0,41кг 10шт.  ОСТАНКИНО</v>
          </cell>
          <cell r="D195">
            <v>9501</v>
          </cell>
          <cell r="F195">
            <v>9506</v>
          </cell>
        </row>
        <row r="196">
          <cell r="A196" t="str">
            <v>6726 СЛИВОЧНЫЕ ПМ сос п/о мгс 0.41кг 10шт.  ОСТАНКИНО</v>
          </cell>
          <cell r="D196">
            <v>3318</v>
          </cell>
          <cell r="F196">
            <v>3329</v>
          </cell>
        </row>
        <row r="197">
          <cell r="A197" t="str">
            <v>6747 РУССКАЯ ПРЕМИУМ ПМ вар ф/о в/у  ОСТАНКИНО</v>
          </cell>
          <cell r="D197">
            <v>61</v>
          </cell>
          <cell r="F197">
            <v>61</v>
          </cell>
        </row>
        <row r="198">
          <cell r="A198" t="str">
            <v>6759 МОЛОЧНЫЕ ГОСТ сос ц/о мгс 0.4кг 7шт.  ОСТАНКИНО</v>
          </cell>
          <cell r="D198">
            <v>220</v>
          </cell>
          <cell r="F198">
            <v>220</v>
          </cell>
        </row>
        <row r="199">
          <cell r="A199" t="str">
            <v>6761 МОЛОЧНЫЕ ГОСТ сос ц/о мгс 1*4  ОСТАНКИНО</v>
          </cell>
          <cell r="D199">
            <v>62</v>
          </cell>
          <cell r="F199">
            <v>62</v>
          </cell>
        </row>
        <row r="200">
          <cell r="A200" t="str">
            <v>6762 СЛИВОЧНЫЕ сос ц/о мгс 0.41кг 8шт.  ОСТАНКИНО</v>
          </cell>
          <cell r="D200">
            <v>305</v>
          </cell>
          <cell r="F200">
            <v>305</v>
          </cell>
        </row>
        <row r="201">
          <cell r="A201" t="str">
            <v>6764 СЛИВОЧНЫЕ сос ц/о мгс 1*4  ОСТАНКИНО</v>
          </cell>
          <cell r="D201">
            <v>19.100000000000001</v>
          </cell>
          <cell r="F201">
            <v>19.100000000000001</v>
          </cell>
        </row>
        <row r="202">
          <cell r="A202" t="str">
            <v>6765 РУБЛЕНЫЕ сос ц/о мгс 0.36кг 6шт.  ОСТАНКИНО</v>
          </cell>
          <cell r="D202">
            <v>917</v>
          </cell>
          <cell r="F202">
            <v>917</v>
          </cell>
        </row>
        <row r="203">
          <cell r="A203" t="str">
            <v>6767 РУБЛЕНЫЕ сос ц/о мгс 1*4  ОСТАНКИНО</v>
          </cell>
          <cell r="D203">
            <v>60.1</v>
          </cell>
          <cell r="F203">
            <v>61.176000000000002</v>
          </cell>
        </row>
        <row r="204">
          <cell r="A204" t="str">
            <v>6768 С СЫРОМ сос ц/о мгс 0.41кг 6шт.  ОСТАНКИНО</v>
          </cell>
          <cell r="D204">
            <v>209</v>
          </cell>
          <cell r="F204">
            <v>209</v>
          </cell>
        </row>
        <row r="205">
          <cell r="A205" t="str">
            <v>6770 ИСПАНСКИЕ сос ц/о мгс 0.41кг 6шт.  ОСТАНКИНО</v>
          </cell>
          <cell r="D205">
            <v>292</v>
          </cell>
          <cell r="F205">
            <v>294</v>
          </cell>
        </row>
        <row r="206">
          <cell r="A206" t="str">
            <v>6773 САЛЯМИ Папа может п/к в/у 0,28кг 8шт.  ОСТАНКИНО</v>
          </cell>
          <cell r="D206">
            <v>646</v>
          </cell>
          <cell r="F206">
            <v>647</v>
          </cell>
        </row>
        <row r="207">
          <cell r="A207" t="str">
            <v>6777 МЯСНЫЕ С ГОВЯДИНОЙ ПМ сос п/о мгс 0.4кг  ОСТАНКИНО</v>
          </cell>
          <cell r="D207">
            <v>1553</v>
          </cell>
          <cell r="F207">
            <v>1554</v>
          </cell>
        </row>
        <row r="208">
          <cell r="A208" t="str">
            <v>6785 ВЕНСКАЯ САЛЯМИ п/к в/у 0.33кг 8шт.  ОСТАНКИНО</v>
          </cell>
          <cell r="D208">
            <v>592</v>
          </cell>
          <cell r="F208">
            <v>592</v>
          </cell>
        </row>
        <row r="209">
          <cell r="A209" t="str">
            <v>6786 ВЕНСКАЯ САЛЯМИ п/к в/у  ОСТАНКИНО</v>
          </cell>
          <cell r="D209">
            <v>1</v>
          </cell>
          <cell r="F209">
            <v>1</v>
          </cell>
        </row>
        <row r="210">
          <cell r="A210" t="str">
            <v>6787 СЕРВЕЛАТ КРЕМЛЕВСКИЙ в/к в/у 0,33кг 8шт.  ОСТАНКИНО</v>
          </cell>
          <cell r="D210">
            <v>436</v>
          </cell>
          <cell r="F210">
            <v>436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474</v>
          </cell>
          <cell r="F212">
            <v>474</v>
          </cell>
        </row>
        <row r="213">
          <cell r="A213" t="str">
            <v>6793 БАЛЫКОВАЯ в/к в/у 0,33кг 8шт.  ОСТАНКИНО</v>
          </cell>
          <cell r="D213">
            <v>899</v>
          </cell>
          <cell r="F213">
            <v>899</v>
          </cell>
        </row>
        <row r="214">
          <cell r="A214" t="str">
            <v>6794 БАЛЫКОВАЯ в/к в/у  ОСТАНКИНО</v>
          </cell>
          <cell r="D214">
            <v>33.96</v>
          </cell>
          <cell r="F214">
            <v>33.96</v>
          </cell>
        </row>
        <row r="215">
          <cell r="A215" t="str">
            <v>6795 ОСТАНКИНСКАЯ в/к в/у 0,33кг 8шт.  ОСТАНКИНО</v>
          </cell>
          <cell r="D215">
            <v>60</v>
          </cell>
          <cell r="F215">
            <v>60</v>
          </cell>
        </row>
        <row r="216">
          <cell r="A216" t="str">
            <v>6801 ОСТАНКИНСКАЯ вар п/о 0.4кг 8шт.  ОСТАНКИНО</v>
          </cell>
          <cell r="D216">
            <v>13</v>
          </cell>
          <cell r="F216">
            <v>13</v>
          </cell>
        </row>
        <row r="217">
          <cell r="A217" t="str">
            <v>6807 СЕРВЕЛАТ ЕВРОПЕЙСКИЙ в/к в/у 0,33кг 8шт.  ОСТАНКИНО</v>
          </cell>
          <cell r="D217">
            <v>269</v>
          </cell>
          <cell r="F217">
            <v>269</v>
          </cell>
        </row>
        <row r="218">
          <cell r="A218" t="str">
            <v>6829 МОЛОЧНЫЕ КЛАССИЧЕСКИЕ сос п/о мгс 2*4_С  ОСТАНКИНО</v>
          </cell>
          <cell r="D218">
            <v>604.70000000000005</v>
          </cell>
          <cell r="F218">
            <v>604.70000000000005</v>
          </cell>
        </row>
        <row r="219">
          <cell r="A219" t="str">
            <v>6834 ПОСОЛЬСКАЯ ПМ с/к с/н в/у 1/100 10шт.  ОСТАНКИНО</v>
          </cell>
          <cell r="D219">
            <v>605</v>
          </cell>
          <cell r="F219">
            <v>606</v>
          </cell>
        </row>
        <row r="220">
          <cell r="A220" t="str">
            <v>6837 ФИЛЕЙНЫЕ Папа Может сос ц/о мгс 0.4кг  ОСТАНКИНО</v>
          </cell>
          <cell r="D220">
            <v>1585</v>
          </cell>
          <cell r="F220">
            <v>1586</v>
          </cell>
        </row>
        <row r="221">
          <cell r="A221" t="str">
            <v>6852 МОЛОЧНЫЕ ПРЕМИУМ ПМ сос п/о в/ у 1/350  ОСТАНКИНО</v>
          </cell>
          <cell r="D221">
            <v>3194</v>
          </cell>
          <cell r="F221">
            <v>3194</v>
          </cell>
        </row>
        <row r="222">
          <cell r="A222" t="str">
            <v>6853 МОЛОЧНЫЕ ПРЕМИУМ ПМ сос п/о мгс 1*6  ОСТАНКИНО</v>
          </cell>
          <cell r="D222">
            <v>202.1</v>
          </cell>
          <cell r="F222">
            <v>202.1</v>
          </cell>
        </row>
        <row r="223">
          <cell r="A223" t="str">
            <v>6854 МОЛОЧНЫЕ ПРЕМИУМ ПМ сос п/о мгс 0.6кг  ОСТАНКИНО</v>
          </cell>
          <cell r="D223">
            <v>541</v>
          </cell>
          <cell r="F223">
            <v>541</v>
          </cell>
        </row>
        <row r="224">
          <cell r="A224" t="str">
            <v>6861 ДОМАШНИЙ РЕЦЕПТ Коровино вар п/о  ОСТАНКИНО</v>
          </cell>
          <cell r="D224">
            <v>757.6</v>
          </cell>
          <cell r="F224">
            <v>757.6</v>
          </cell>
        </row>
        <row r="225">
          <cell r="A225" t="str">
            <v>6862 ДОМАШНИЙ РЕЦЕПТ СО ШПИК. Коровино вар п/о  ОСТАНКИНО</v>
          </cell>
          <cell r="D225">
            <v>63.6</v>
          </cell>
          <cell r="F225">
            <v>63.6</v>
          </cell>
        </row>
        <row r="226">
          <cell r="A226" t="str">
            <v>6865 ВЕТЧ.НЕЖНАЯ Коровино п/о  ОСТАНКИНО</v>
          </cell>
          <cell r="D226">
            <v>260.10000000000002</v>
          </cell>
          <cell r="F226">
            <v>260.10000000000002</v>
          </cell>
        </row>
        <row r="227">
          <cell r="A227" t="str">
            <v>6870 С ГОВЯДИНОЙ СН сос п/о мгс 1*6  ОСТАНКИНО</v>
          </cell>
          <cell r="D227">
            <v>115.1</v>
          </cell>
          <cell r="F227">
            <v>115.1</v>
          </cell>
        </row>
        <row r="228">
          <cell r="A228" t="str">
            <v>6901 МЯСНИКС ПМ сос б/о мгс 1/160 14шт.  ОСТАНКИНО</v>
          </cell>
          <cell r="D228">
            <v>89</v>
          </cell>
          <cell r="F228">
            <v>89</v>
          </cell>
        </row>
        <row r="229">
          <cell r="A229" t="str">
            <v>6903 СОЧНЫЕ ПМ сос п/о мгс 0.41кг_osu  ОСТАНКИНО</v>
          </cell>
          <cell r="D229">
            <v>4</v>
          </cell>
          <cell r="F229">
            <v>4</v>
          </cell>
        </row>
        <row r="230">
          <cell r="A230" t="str">
            <v>6909 ДЛЯ ДЕТЕЙ сос п/о мгс 0.33кг 8шт.  ОСТАНКИНО</v>
          </cell>
          <cell r="D230">
            <v>420</v>
          </cell>
          <cell r="F230">
            <v>420</v>
          </cell>
        </row>
        <row r="231">
          <cell r="A231" t="str">
            <v>6919 БЕКОН с/к с/н в/у 1/180 10шт.  ОСТАНКИНО</v>
          </cell>
          <cell r="D231">
            <v>478</v>
          </cell>
          <cell r="F231">
            <v>481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232</v>
          </cell>
          <cell r="F232">
            <v>232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346</v>
          </cell>
          <cell r="F233">
            <v>346</v>
          </cell>
        </row>
        <row r="234">
          <cell r="A234" t="str">
            <v>БОНУС ДОМАШНИЙ РЕЦЕПТ Коровино 0.5кг 8шт. (6305)</v>
          </cell>
          <cell r="D234">
            <v>47</v>
          </cell>
          <cell r="F234">
            <v>47</v>
          </cell>
        </row>
        <row r="235">
          <cell r="A235" t="str">
            <v>БОНУС ДОМАШНИЙ РЕЦЕПТ Коровино вар п/о (5324)</v>
          </cell>
          <cell r="D235">
            <v>42</v>
          </cell>
          <cell r="F235">
            <v>42</v>
          </cell>
        </row>
        <row r="236">
          <cell r="A236" t="str">
            <v>БОНУС СОЧНЫЕ сос п/о мгс 0.41кг_UZ (6087)  ОСТАНКИНО</v>
          </cell>
          <cell r="D236">
            <v>258</v>
          </cell>
          <cell r="F236">
            <v>258</v>
          </cell>
        </row>
        <row r="237">
          <cell r="A237" t="str">
            <v>БОНУС СОЧНЫЕ сос п/о мгс 1*6_UZ (6088)  ОСТАНКИНО</v>
          </cell>
          <cell r="D237">
            <v>292</v>
          </cell>
          <cell r="F237">
            <v>292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1110.7739999999999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1448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455.01299999999998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612</v>
          </cell>
        </row>
        <row r="243">
          <cell r="A243" t="str">
            <v>БОНУС_Мини-чебуречки с мясом  0,3кг ТМ Зареченские  ПОКОМ</v>
          </cell>
          <cell r="F243">
            <v>7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137.30000000000001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524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11</v>
          </cell>
          <cell r="F246">
            <v>11</v>
          </cell>
        </row>
        <row r="247">
          <cell r="A247" t="str">
            <v>Бутербродная вареная 0,47 кг шт.  СПК</v>
          </cell>
          <cell r="D247">
            <v>103</v>
          </cell>
          <cell r="F247">
            <v>103</v>
          </cell>
        </row>
        <row r="248">
          <cell r="A248" t="str">
            <v>Вацлавская п/к (черева) 390 гр.шт. термоус.пак  СПК</v>
          </cell>
          <cell r="D248">
            <v>133</v>
          </cell>
          <cell r="F248">
            <v>133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</v>
          </cell>
          <cell r="F249">
            <v>477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8</v>
          </cell>
          <cell r="F250">
            <v>3729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7</v>
          </cell>
          <cell r="F251">
            <v>3071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246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7</v>
          </cell>
          <cell r="F253">
            <v>7</v>
          </cell>
        </row>
        <row r="254">
          <cell r="A254" t="str">
            <v>Гуцульская с/к "КолбасГрад" 160 гр.шт. термоус. пак  СПК</v>
          </cell>
          <cell r="D254">
            <v>355</v>
          </cell>
          <cell r="F254">
            <v>355</v>
          </cell>
        </row>
        <row r="255">
          <cell r="A255" t="str">
            <v>Дельгаро с/в "Эликатессе" 140 гр.шт.  СПК</v>
          </cell>
          <cell r="D255">
            <v>46</v>
          </cell>
          <cell r="F255">
            <v>46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299</v>
          </cell>
          <cell r="F256">
            <v>299</v>
          </cell>
        </row>
        <row r="257">
          <cell r="A257" t="str">
            <v>Докторская вареная в/с  СПК</v>
          </cell>
          <cell r="D257">
            <v>15</v>
          </cell>
          <cell r="F257">
            <v>15</v>
          </cell>
        </row>
        <row r="258">
          <cell r="A258" t="str">
            <v>Докторская вареная в/с 0,47 кг шт.  СПК</v>
          </cell>
          <cell r="D258">
            <v>62</v>
          </cell>
          <cell r="F258">
            <v>62</v>
          </cell>
        </row>
        <row r="259">
          <cell r="A259" t="str">
            <v>Докторская вареная термоус.пак. "Высокий вкус"  СПК</v>
          </cell>
          <cell r="D259">
            <v>141.5</v>
          </cell>
          <cell r="F259">
            <v>141.5</v>
          </cell>
        </row>
        <row r="260">
          <cell r="A260" t="str">
            <v>ЖАР-мени ВЕС ТМ Зареченские  ПОКОМ</v>
          </cell>
          <cell r="F260">
            <v>26.5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1196</v>
          </cell>
          <cell r="F262">
            <v>1196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1180</v>
          </cell>
          <cell r="F263">
            <v>1180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357</v>
          </cell>
          <cell r="F264">
            <v>357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5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2</v>
          </cell>
          <cell r="F266">
            <v>670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2</v>
          </cell>
          <cell r="F267">
            <v>1500</v>
          </cell>
        </row>
        <row r="268">
          <cell r="A268" t="str">
            <v>Ла Фаворте с/в "Эликатессе" 140 гр.шт.  СПК</v>
          </cell>
          <cell r="D268">
            <v>219</v>
          </cell>
          <cell r="F268">
            <v>219</v>
          </cell>
        </row>
        <row r="269">
          <cell r="A269" t="str">
            <v>Ливерная Печеночная "Просто выгодно" 0,3 кг.шт.  СПК</v>
          </cell>
          <cell r="D269">
            <v>131</v>
          </cell>
          <cell r="F269">
            <v>131</v>
          </cell>
        </row>
        <row r="270">
          <cell r="A270" t="str">
            <v>Любительская вареная термоус.пак. "Высокий вкус"  СПК</v>
          </cell>
          <cell r="D270">
            <v>87</v>
          </cell>
          <cell r="F270">
            <v>87</v>
          </cell>
        </row>
        <row r="271">
          <cell r="A271" t="str">
            <v>Мини-пицца с ветчиной и сыром 0,3кг ТМ Зареченские  ПОКОМ</v>
          </cell>
          <cell r="F271">
            <v>50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47</v>
          </cell>
        </row>
        <row r="273">
          <cell r="A273" t="str">
            <v>Мини-сосиски в тесте 0,3кг ТМ Зареченские  ПОКОМ</v>
          </cell>
          <cell r="F273">
            <v>50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247.90100000000001</v>
          </cell>
        </row>
        <row r="275">
          <cell r="A275" t="str">
            <v>Мини-чебуречки с мясом  0,3кг ТМ Зареченские  ПОКОМ</v>
          </cell>
          <cell r="F275">
            <v>49</v>
          </cell>
        </row>
        <row r="276">
          <cell r="A276" t="str">
            <v>Мини-чебуречки с мясом ВЕС 5,5кг ТМ Зареченские  ПОКОМ</v>
          </cell>
          <cell r="F276">
            <v>116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81</v>
          </cell>
        </row>
        <row r="278">
          <cell r="A278" t="str">
            <v>Мини-шарики с курочкой и сыром ТМ Зареченские ВЕС  ПОКОМ</v>
          </cell>
          <cell r="F278">
            <v>188.101</v>
          </cell>
        </row>
        <row r="279">
          <cell r="A279" t="str">
            <v>Мусульманская вареная "Просто выгодно"  СПК</v>
          </cell>
          <cell r="D279">
            <v>14</v>
          </cell>
          <cell r="F279">
            <v>14</v>
          </cell>
        </row>
        <row r="280">
          <cell r="A280" t="str">
            <v>Мусульманская п/к "Просто выгодно" термофор.пак.  СПК</v>
          </cell>
          <cell r="D280">
            <v>1</v>
          </cell>
          <cell r="F280">
            <v>1</v>
          </cell>
        </row>
        <row r="281">
          <cell r="A281" t="str">
            <v>Наггетсы Foodgital 0,25кг ТМ Горячая штучка  ПОКОМ</v>
          </cell>
          <cell r="F281">
            <v>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5</v>
          </cell>
          <cell r="F282">
            <v>2932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</v>
          </cell>
          <cell r="F283">
            <v>2104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F284">
            <v>2374</v>
          </cell>
        </row>
        <row r="285">
          <cell r="A285" t="str">
            <v>Наггетсы с куриным филе и сыром ТМ Вязанка 0,25 кг ПОКОМ</v>
          </cell>
          <cell r="D285">
            <v>1</v>
          </cell>
          <cell r="F285">
            <v>855</v>
          </cell>
        </row>
        <row r="286">
          <cell r="A286" t="str">
            <v>Наггетсы Хрустящие 0,3кг ТМ Зареченские  ПОКОМ</v>
          </cell>
          <cell r="F286">
            <v>218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828</v>
          </cell>
        </row>
        <row r="288">
          <cell r="A288" t="str">
            <v>Оригинальная с перцем с/к  СПК</v>
          </cell>
          <cell r="D288">
            <v>250.3</v>
          </cell>
          <cell r="F288">
            <v>750.3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40</v>
          </cell>
        </row>
        <row r="290">
          <cell r="A290" t="str">
            <v>Особая вареная  СПК</v>
          </cell>
          <cell r="D290">
            <v>9</v>
          </cell>
          <cell r="F290">
            <v>9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493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93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902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259</v>
          </cell>
        </row>
        <row r="295">
          <cell r="A295" t="str">
            <v>Пельмени Бигбули с мясом, Горячая штучка 0,9кг  ПОКОМ</v>
          </cell>
          <cell r="D295">
            <v>2</v>
          </cell>
          <cell r="F295">
            <v>914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502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361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796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5</v>
          </cell>
          <cell r="F299">
            <v>3626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1396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131.69999999999999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1390.002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3</v>
          </cell>
          <cell r="F303">
            <v>4475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2</v>
          </cell>
          <cell r="F304">
            <v>1216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50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162</v>
          </cell>
        </row>
        <row r="307">
          <cell r="A307" t="str">
            <v>Пельмени Жемчужные сфера 1,0кг ТМ Зареченские  ПОКОМ</v>
          </cell>
          <cell r="F307">
            <v>100</v>
          </cell>
        </row>
        <row r="308">
          <cell r="A308" t="str">
            <v>Пельмени Медвежьи ушки с фермерскими сливками 0,7кг  ПОКОМ</v>
          </cell>
          <cell r="F308">
            <v>290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F309">
            <v>462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138</v>
          </cell>
        </row>
        <row r="311">
          <cell r="A311" t="str">
            <v>Пельмени Мясорубские ТМ Стародворье фоупак равиоли 0,7 кг  ПОКОМ</v>
          </cell>
          <cell r="F311">
            <v>1433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211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648</v>
          </cell>
        </row>
        <row r="314">
          <cell r="A314" t="str">
            <v>Пельмени Со свининой и говядиной Любимая ложка 1,2 кг  ПОКОМ</v>
          </cell>
          <cell r="F314">
            <v>1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780</v>
          </cell>
        </row>
        <row r="316">
          <cell r="A316" t="str">
            <v>Пельмени Сочные сфера 0,8 кг ТМ Стародворье  ПОКОМ</v>
          </cell>
          <cell r="F316">
            <v>64</v>
          </cell>
        </row>
        <row r="317">
          <cell r="A317" t="str">
            <v>Пельмени Сочные сфера 0,9 кг ТМ Стародворье ПОКОМ</v>
          </cell>
          <cell r="F317">
            <v>2</v>
          </cell>
        </row>
        <row r="318">
          <cell r="A318" t="str">
            <v>Пельмени Татарские 0,4кг ТМ Особый рецепт  ПОКОМ</v>
          </cell>
          <cell r="F318">
            <v>115</v>
          </cell>
        </row>
        <row r="319">
          <cell r="A319" t="str">
            <v>Пипперони с/к "Эликатессе" 0,10 кг.шт.  СПК</v>
          </cell>
          <cell r="D319">
            <v>13</v>
          </cell>
          <cell r="F319">
            <v>13</v>
          </cell>
        </row>
        <row r="320">
          <cell r="A320" t="str">
            <v>Пирожки с мясом 0,3кг ТМ Зареченские  ПОКОМ</v>
          </cell>
          <cell r="F320">
            <v>40</v>
          </cell>
        </row>
        <row r="321">
          <cell r="A321" t="str">
            <v>Пирожки с мясом 3,7кг ВЕС ТМ Зареченские  ПОКОМ</v>
          </cell>
          <cell r="F321">
            <v>232.911</v>
          </cell>
        </row>
        <row r="322">
          <cell r="A322" t="str">
            <v>Пирожки с мясом, картофелем и грибами 0,3кг ТМ Зареченские  ПОКОМ</v>
          </cell>
          <cell r="F322">
            <v>19</v>
          </cell>
        </row>
        <row r="323">
          <cell r="A323" t="str">
            <v>Пирожки с яблоком и грушей 0,3кг ТМ Зареченские  ПОКОМ</v>
          </cell>
          <cell r="F323">
            <v>3</v>
          </cell>
        </row>
        <row r="324">
          <cell r="A324" t="str">
            <v>Пирожки с яблоком и грушей ВЕС ТМ Зареченские  ПОКОМ</v>
          </cell>
          <cell r="F324">
            <v>51.801000000000002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34</v>
          </cell>
          <cell r="F325">
            <v>34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31</v>
          </cell>
          <cell r="F326">
            <v>31</v>
          </cell>
        </row>
        <row r="327">
          <cell r="A327" t="str">
            <v>Плавленый Сыр 45% "С грибами" СТМ "ПапаМожет 180гр  ОСТАНКИНО</v>
          </cell>
          <cell r="D327">
            <v>22</v>
          </cell>
          <cell r="F327">
            <v>22</v>
          </cell>
        </row>
        <row r="328">
          <cell r="A328" t="str">
            <v>Покровская вареная 0,47 кг шт.  СПК</v>
          </cell>
          <cell r="D328">
            <v>21</v>
          </cell>
          <cell r="F328">
            <v>21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18</v>
          </cell>
          <cell r="F329">
            <v>18</v>
          </cell>
        </row>
        <row r="330">
          <cell r="A330" t="str">
            <v>Ричеза с/к 230 гр.шт.  СПК</v>
          </cell>
          <cell r="D330">
            <v>257</v>
          </cell>
          <cell r="F330">
            <v>257</v>
          </cell>
        </row>
        <row r="331">
          <cell r="A331" t="str">
            <v>Сальчетти с/к 230 гр.шт.  СПК</v>
          </cell>
          <cell r="D331">
            <v>403</v>
          </cell>
          <cell r="F331">
            <v>403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219</v>
          </cell>
          <cell r="F332">
            <v>219</v>
          </cell>
        </row>
        <row r="333">
          <cell r="A333" t="str">
            <v>Салями Трюфель с/в "Эликатессе" 0,16 кг.шт.  СПК</v>
          </cell>
          <cell r="D333">
            <v>156</v>
          </cell>
          <cell r="F333">
            <v>156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181</v>
          </cell>
          <cell r="F334">
            <v>232.30799999999999</v>
          </cell>
        </row>
        <row r="335">
          <cell r="A335" t="str">
            <v>Сардельки "Необыкновенные" (в ср.защ.атм.)  СПК</v>
          </cell>
          <cell r="D335">
            <v>13</v>
          </cell>
          <cell r="F335">
            <v>13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136.5</v>
          </cell>
          <cell r="F336">
            <v>188.85900000000001</v>
          </cell>
        </row>
        <row r="337">
          <cell r="A337" t="str">
            <v>Семейная с чесночком Экстра вареная  СПК</v>
          </cell>
          <cell r="D337">
            <v>56</v>
          </cell>
          <cell r="F337">
            <v>56</v>
          </cell>
        </row>
        <row r="338">
          <cell r="A338" t="str">
            <v>Семейная с чесночком Экстра вареная 0,5 кг.шт.  СПК</v>
          </cell>
          <cell r="D338">
            <v>7</v>
          </cell>
          <cell r="F338">
            <v>7</v>
          </cell>
        </row>
        <row r="339">
          <cell r="A339" t="str">
            <v>Сервелат Европейский в/к, в/с 0,38 кг.шт.термофор.пак  СПК</v>
          </cell>
          <cell r="D339">
            <v>105</v>
          </cell>
          <cell r="F339">
            <v>105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123</v>
          </cell>
          <cell r="F340">
            <v>123</v>
          </cell>
        </row>
        <row r="341">
          <cell r="A341" t="str">
            <v>Сервелат Финский в/к 0,38 кг.шт. термофор.пак.  СПК</v>
          </cell>
          <cell r="D341">
            <v>121</v>
          </cell>
          <cell r="F341">
            <v>121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52</v>
          </cell>
          <cell r="F342">
            <v>52</v>
          </cell>
        </row>
        <row r="343">
          <cell r="A343" t="str">
            <v>Сервелат Фирменный в/к 0,38 кг.шт. термофор.пак.  СПК</v>
          </cell>
          <cell r="D343">
            <v>1</v>
          </cell>
          <cell r="F343">
            <v>1</v>
          </cell>
        </row>
        <row r="344">
          <cell r="A344" t="str">
            <v>Сервелат Фирменный в/к термоус.пак.  СПК</v>
          </cell>
          <cell r="D344">
            <v>2</v>
          </cell>
          <cell r="F344">
            <v>2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302</v>
          </cell>
          <cell r="F345">
            <v>302</v>
          </cell>
        </row>
        <row r="346">
          <cell r="A346" t="str">
            <v>Сибирская особая с/к 0,235 кг шт.  СПК</v>
          </cell>
          <cell r="D346">
            <v>341</v>
          </cell>
          <cell r="F346">
            <v>381</v>
          </cell>
        </row>
        <row r="347">
          <cell r="A347" t="str">
            <v>Славянская п/к 0,38 кг шт.термофор.пак.  СПК</v>
          </cell>
          <cell r="D347">
            <v>9</v>
          </cell>
          <cell r="F347">
            <v>9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155.6</v>
          </cell>
          <cell r="F348">
            <v>155.6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1</v>
          </cell>
        </row>
        <row r="351">
          <cell r="A351" t="str">
            <v>Сосиски "Баварские" 0,36 кг.шт. вак.упак.  СПК</v>
          </cell>
          <cell r="D351">
            <v>11</v>
          </cell>
          <cell r="F351">
            <v>11</v>
          </cell>
        </row>
        <row r="352">
          <cell r="A352" t="str">
            <v>Сосиски "Молочные"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14</v>
          </cell>
          <cell r="F353">
            <v>14</v>
          </cell>
        </row>
        <row r="354">
          <cell r="A354" t="str">
            <v>Сосиски Мусульманские "Просто выгодно" (в ср.защ.атм.)  СПК</v>
          </cell>
          <cell r="D354">
            <v>22</v>
          </cell>
          <cell r="F354">
            <v>22</v>
          </cell>
        </row>
        <row r="355">
          <cell r="A355" t="str">
            <v>Сосиски Хот-дог ВЕС (лоток с ср.защ.атм.)   СПК</v>
          </cell>
          <cell r="D355">
            <v>86.6</v>
          </cell>
          <cell r="F355">
            <v>86.6</v>
          </cell>
        </row>
        <row r="356">
          <cell r="A356" t="str">
            <v>Сосисоны в темпуре ВЕС  ПОКОМ</v>
          </cell>
          <cell r="F356">
            <v>13.8</v>
          </cell>
        </row>
        <row r="357">
          <cell r="A357" t="str">
            <v>Сочный мегачебурек ТМ Зареченские ВЕС ПОКОМ</v>
          </cell>
          <cell r="F357">
            <v>269.29000000000002</v>
          </cell>
        </row>
        <row r="358">
          <cell r="A358" t="str">
            <v>Сыр "Пармезан" 40% колотый 100 гр  ОСТАНКИНО</v>
          </cell>
          <cell r="D358">
            <v>21</v>
          </cell>
          <cell r="F358">
            <v>21</v>
          </cell>
        </row>
        <row r="359">
          <cell r="A359" t="str">
            <v>Сыр "Пармезан" 40% кусок 180 гр  ОСТАНКИНО</v>
          </cell>
          <cell r="D359">
            <v>159</v>
          </cell>
          <cell r="F359">
            <v>159</v>
          </cell>
        </row>
        <row r="360">
          <cell r="A360" t="str">
            <v>Сыр Боккончини копченый 40% 100 гр.  ОСТАНКИНО</v>
          </cell>
          <cell r="D360">
            <v>105</v>
          </cell>
          <cell r="F360">
            <v>105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16</v>
          </cell>
          <cell r="F361">
            <v>16</v>
          </cell>
        </row>
        <row r="362">
          <cell r="A362" t="str">
            <v>Сыр колбасный копченый Папа Может 400 гр  ОСТАНКИНО</v>
          </cell>
          <cell r="D362">
            <v>21</v>
          </cell>
          <cell r="F362">
            <v>21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11</v>
          </cell>
          <cell r="F363">
            <v>11</v>
          </cell>
        </row>
        <row r="364">
          <cell r="A364" t="str">
            <v>Сыр Останкино "Алтайский Gold" 50% вес  ОСТАНКИНО</v>
          </cell>
          <cell r="D364">
            <v>1.3</v>
          </cell>
          <cell r="F364">
            <v>1.3</v>
          </cell>
        </row>
        <row r="365">
          <cell r="A365" t="str">
            <v>Сыр ПАПА МОЖЕТ "Гауда Голд" 45% 180 г  ОСТАНКИНО</v>
          </cell>
          <cell r="D365">
            <v>410</v>
          </cell>
          <cell r="F365">
            <v>410</v>
          </cell>
        </row>
        <row r="366">
          <cell r="A366" t="str">
            <v>Сыр Папа Может "Гауда Голд", 45% брусок ВЕС ОСТАНКИНО</v>
          </cell>
          <cell r="D366">
            <v>13.8</v>
          </cell>
          <cell r="F366">
            <v>13.8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899</v>
          </cell>
          <cell r="F367">
            <v>899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46</v>
          </cell>
          <cell r="F368">
            <v>46</v>
          </cell>
        </row>
        <row r="369">
          <cell r="A369" t="str">
            <v>Сыр ПАПА МОЖЕТ "Министерский" 180гр, 45 %  ОСТАНКИНО</v>
          </cell>
          <cell r="D369">
            <v>114</v>
          </cell>
          <cell r="F369">
            <v>114</v>
          </cell>
        </row>
        <row r="370">
          <cell r="A370" t="str">
            <v>Сыр ПАПА МОЖЕТ "Папин завтрак" 180гр, 45 %  ОСТАНКИНО</v>
          </cell>
          <cell r="D370">
            <v>32</v>
          </cell>
          <cell r="F370">
            <v>32</v>
          </cell>
        </row>
        <row r="371">
          <cell r="A371" t="str">
            <v>Сыр Папа Может "Пошехонский" 45% вес (= 3 кг)  ОСТАНКИНО</v>
          </cell>
          <cell r="D371">
            <v>6</v>
          </cell>
          <cell r="F371">
            <v>6</v>
          </cell>
        </row>
        <row r="372">
          <cell r="A372" t="str">
            <v>Сыр ПАПА МОЖЕТ "Российский традиционный" 45% 180 г  ОСТАНКИНО</v>
          </cell>
          <cell r="D372">
            <v>300</v>
          </cell>
          <cell r="F372">
            <v>300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80.7</v>
          </cell>
          <cell r="F373">
            <v>80.7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5</v>
          </cell>
          <cell r="F375">
            <v>5</v>
          </cell>
        </row>
        <row r="376">
          <cell r="A376" t="str">
            <v>Сыр Папа Может "Тильзитер", 45% брусок ВЕС 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Гауда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 45% 200гр     Останкино</v>
          </cell>
          <cell r="D378">
            <v>67</v>
          </cell>
          <cell r="F378">
            <v>67</v>
          </cell>
        </row>
        <row r="379">
          <cell r="A379" t="str">
            <v>Сыр Папа Может Голландский 45%, нарез, 125г (9 шт)  Останкино</v>
          </cell>
          <cell r="D379">
            <v>101</v>
          </cell>
          <cell r="F379">
            <v>101</v>
          </cell>
        </row>
        <row r="380">
          <cell r="A380" t="str">
            <v>Сыр Папа Может Российский  50% 200гр    Останкино</v>
          </cell>
          <cell r="D380">
            <v>459</v>
          </cell>
          <cell r="F380">
            <v>459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7</v>
          </cell>
          <cell r="F381">
            <v>7</v>
          </cell>
        </row>
        <row r="382">
          <cell r="A382" t="str">
            <v>Сыр Папа Может Тильзитер   45% 200гр     Останкино</v>
          </cell>
          <cell r="D382">
            <v>326</v>
          </cell>
          <cell r="F382">
            <v>326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65</v>
          </cell>
          <cell r="F383">
            <v>65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137</v>
          </cell>
          <cell r="F384">
            <v>137</v>
          </cell>
        </row>
        <row r="385">
          <cell r="A385" t="str">
            <v>Сыр Скаморца свежий 40% 100 гр.  ОСТАНКИНО</v>
          </cell>
          <cell r="D385">
            <v>107</v>
          </cell>
          <cell r="F385">
            <v>107</v>
          </cell>
        </row>
        <row r="386">
          <cell r="A386" t="str">
            <v>Сыр творожный с зеленью 60% Папа может 140 гр.  ОСТАНКИНО</v>
          </cell>
          <cell r="D386">
            <v>22</v>
          </cell>
          <cell r="F386">
            <v>22</v>
          </cell>
        </row>
        <row r="387">
          <cell r="A387" t="str">
            <v>Сыр Тильзитер 45% ТМ Папа Может, нарезанные ломтики 125г (МИНИ)  ОСТАНКИНО</v>
          </cell>
          <cell r="D387">
            <v>16</v>
          </cell>
          <cell r="F387">
            <v>16</v>
          </cell>
        </row>
        <row r="388">
          <cell r="A388" t="str">
            <v>Сыр Чечил копченый 43% 100г/6шт ТМ Папа Может  ОСТАНКИНО</v>
          </cell>
          <cell r="D388">
            <v>194</v>
          </cell>
          <cell r="F388">
            <v>194</v>
          </cell>
        </row>
        <row r="389">
          <cell r="A389" t="str">
            <v>Сыр Чечил свежий 45% 100г/6шт ТМ Папа Может  ОСТАНКИНО</v>
          </cell>
          <cell r="D389">
            <v>251</v>
          </cell>
          <cell r="F389">
            <v>251</v>
          </cell>
        </row>
        <row r="390">
          <cell r="A390" t="str">
            <v>Сыч/Прод Коровино Российский 50% 200г СЗМЖ  ОСТАНКИНО</v>
          </cell>
          <cell r="D390">
            <v>161</v>
          </cell>
          <cell r="F390">
            <v>161</v>
          </cell>
        </row>
        <row r="391">
          <cell r="A391" t="str">
            <v>Сыч/Прод Коровино Российский Ориг 50% ВЕС (7,5 кг круг) ОСТАНКИНО</v>
          </cell>
          <cell r="D391">
            <v>3.5</v>
          </cell>
          <cell r="F391">
            <v>3.5</v>
          </cell>
        </row>
        <row r="392">
          <cell r="A392" t="str">
            <v>Сыч/Прод Коровино Российский Оригин 50% ВЕС (5 кг)  ОСТАНКИНО</v>
          </cell>
          <cell r="D392">
            <v>250</v>
          </cell>
          <cell r="F392">
            <v>250</v>
          </cell>
        </row>
        <row r="393">
          <cell r="A393" t="str">
            <v>Сыч/Прод Коровино Тильзитер 50% 200г СЗМЖ  ОСТАНКИНО</v>
          </cell>
          <cell r="D393">
            <v>129</v>
          </cell>
          <cell r="F393">
            <v>129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178.3</v>
          </cell>
          <cell r="F394">
            <v>178.3</v>
          </cell>
        </row>
        <row r="395">
          <cell r="A395" t="str">
            <v>Творожный Сыр 60% С маринованными огурчиками и укропом 140 гр  ОСТАНКИНО</v>
          </cell>
          <cell r="D395">
            <v>12</v>
          </cell>
          <cell r="F395">
            <v>12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167</v>
          </cell>
          <cell r="F396">
            <v>167</v>
          </cell>
        </row>
        <row r="397">
          <cell r="A397" t="str">
            <v>Торо Неро с/в "Эликатессе" 140 гр.шт.  СПК</v>
          </cell>
          <cell r="D397">
            <v>79</v>
          </cell>
          <cell r="F397">
            <v>79</v>
          </cell>
        </row>
        <row r="398">
          <cell r="A398" t="str">
            <v>Уши свиные копченые к пиву 0,15кг нар. д/ф шт.  СПК</v>
          </cell>
          <cell r="D398">
            <v>37</v>
          </cell>
          <cell r="F398">
            <v>37</v>
          </cell>
        </row>
        <row r="399">
          <cell r="A399" t="str">
            <v>Фестивальная пора с/к 100 гр.шт.нар. (лоток с ср.защ.атм.)  СПК</v>
          </cell>
          <cell r="D399">
            <v>277</v>
          </cell>
          <cell r="F399">
            <v>277</v>
          </cell>
        </row>
        <row r="400">
          <cell r="A400" t="str">
            <v>Фестивальная пора с/к 235 гр.шт.  СПК</v>
          </cell>
          <cell r="D400">
            <v>580</v>
          </cell>
          <cell r="F400">
            <v>620</v>
          </cell>
        </row>
        <row r="401">
          <cell r="A401" t="str">
            <v>Фестивальная пора с/к термоус.пак  СПК</v>
          </cell>
          <cell r="D401">
            <v>5.8</v>
          </cell>
          <cell r="F401">
            <v>5.8</v>
          </cell>
        </row>
        <row r="402">
          <cell r="A402" t="str">
            <v>Фуэт с/в "Эликатессе" 160 гр.шт.  СПК</v>
          </cell>
          <cell r="D402">
            <v>202</v>
          </cell>
          <cell r="F402">
            <v>202</v>
          </cell>
        </row>
        <row r="403">
          <cell r="A403" t="str">
            <v>Хинкали Классические ТМ Зареченские ВЕС ПОКОМ</v>
          </cell>
          <cell r="F403">
            <v>80</v>
          </cell>
        </row>
        <row r="404">
          <cell r="A404" t="str">
            <v>Хотстеры с сыром 0,25кг ТМ Горячая штучка  ПОКОМ</v>
          </cell>
          <cell r="D404">
            <v>2</v>
          </cell>
          <cell r="F404">
            <v>408</v>
          </cell>
        </row>
        <row r="405">
          <cell r="A405" t="str">
            <v>Хотстеры ТМ Горячая штучка ТС Хотстеры 0,25 кг зам  ПОКОМ</v>
          </cell>
          <cell r="D405">
            <v>5</v>
          </cell>
          <cell r="F405">
            <v>2374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471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559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23.6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172</v>
          </cell>
        </row>
        <row r="410">
          <cell r="A410" t="str">
            <v>Чебупай спелая вишня ТМ Горячая штучка 0,2 кг зам.  ПОКОМ</v>
          </cell>
          <cell r="D410">
            <v>1</v>
          </cell>
          <cell r="F410">
            <v>266</v>
          </cell>
        </row>
        <row r="411">
          <cell r="A411" t="str">
            <v>Чебупели Курочка гриль ТМ Горячая штучка, 0,3 кг зам  ПОКОМ</v>
          </cell>
          <cell r="F411">
            <v>292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5</v>
          </cell>
          <cell r="F412">
            <v>3253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6</v>
          </cell>
          <cell r="F413">
            <v>5263</v>
          </cell>
        </row>
        <row r="414">
          <cell r="A414" t="str">
            <v>Чебуреки Мясные вес 2,7 кг ТМ Зареченские ВЕС ПОКОМ</v>
          </cell>
          <cell r="F414">
            <v>40.040999999999997</v>
          </cell>
        </row>
        <row r="415">
          <cell r="A415" t="str">
            <v>Чебуреки сочные ВЕС ТМ Зареченские  ПОКОМ</v>
          </cell>
          <cell r="F415">
            <v>480.00099999999998</v>
          </cell>
        </row>
        <row r="416">
          <cell r="A416" t="str">
            <v>Чоризо с/к "Эликатессе" 0,20 кг.шт.  СПК</v>
          </cell>
          <cell r="D416">
            <v>4</v>
          </cell>
          <cell r="F416">
            <v>4</v>
          </cell>
        </row>
        <row r="417">
          <cell r="A417" t="str">
            <v>Шпикачки Русские (черева) (в ср.защ.атм.) "Высокий вкус"  СПК</v>
          </cell>
          <cell r="D417">
            <v>127</v>
          </cell>
          <cell r="F417">
            <v>127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126</v>
          </cell>
          <cell r="F418">
            <v>126</v>
          </cell>
        </row>
        <row r="419">
          <cell r="A419" t="str">
            <v>Юбилейная с/к 0,10 кг.шт. нарезка (лоток с ср.защ.атм.)  СПК</v>
          </cell>
          <cell r="D419">
            <v>90</v>
          </cell>
          <cell r="F419">
            <v>90</v>
          </cell>
        </row>
        <row r="420">
          <cell r="A420" t="str">
            <v>Юбилейная с/к 0,235 кг.шт.  СПК</v>
          </cell>
          <cell r="D420">
            <v>1335</v>
          </cell>
          <cell r="F420">
            <v>1335</v>
          </cell>
        </row>
        <row r="421">
          <cell r="A421" t="str">
            <v>Итого</v>
          </cell>
          <cell r="D421">
            <v>113122.829</v>
          </cell>
          <cell r="F421">
            <v>308794.73599999998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534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1470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588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4200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1440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1248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376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1368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1368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26520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11.09.2024 - 11.09.2024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217.44499999999999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156.55500000000001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365.11700000000002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73.831999999999994</v>
          </cell>
        </row>
        <row r="11">
          <cell r="A11" t="str">
            <v xml:space="preserve"> 022  Колбаса Вязанка со шпиком, вектор 0,5кг, ПОКОМ</v>
          </cell>
          <cell r="D11">
            <v>79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768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205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108.21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1158.7090000000001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119.735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153.39500000000001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-0.186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89.137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84.936000000000007</v>
          </cell>
        </row>
        <row r="31">
          <cell r="A31" t="str">
            <v xml:space="preserve"> 240  Колбаса Салями охотничья, ВЕС. ПОКОМ</v>
          </cell>
          <cell r="D31">
            <v>4.2119999999999997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155.83500000000001</v>
          </cell>
        </row>
        <row r="33">
          <cell r="A33" t="str">
            <v xml:space="preserve"> 247  Сардельки Нежные, ВЕС.  ПОКОМ</v>
          </cell>
          <cell r="D33">
            <v>31.497</v>
          </cell>
        </row>
        <row r="34">
          <cell r="A34" t="str">
            <v xml:space="preserve"> 248  Сардельки Сочные ТМ Особый рецепт,   ПОКОМ</v>
          </cell>
          <cell r="D34">
            <v>68.870999999999995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292.12299999999999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9.4710000000000001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30.202999999999999</v>
          </cell>
        </row>
        <row r="38">
          <cell r="A38" t="str">
            <v xml:space="preserve"> 263  Шпикачки Стародворские, ВЕС.  ПОКОМ</v>
          </cell>
          <cell r="D38">
            <v>24.878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72.215000000000003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43.08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45.951999999999998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342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647</v>
          </cell>
        </row>
        <row r="45">
          <cell r="A45" t="str">
            <v xml:space="preserve"> 283  Сосиски Сочинки, ВЕС, ТМ Стародворье ПОКОМ</v>
          </cell>
          <cell r="D45">
            <v>144.9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392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49.478999999999999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622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833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26.97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35.543999999999997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390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537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372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97.671999999999997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197.04300000000001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20.526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0.76400000000000001</v>
          </cell>
        </row>
        <row r="60">
          <cell r="A60" t="str">
            <v xml:space="preserve"> 318  Сосиски Датские ТМ Зареченские, ВЕС  ПОКОМ</v>
          </cell>
          <cell r="D60">
            <v>800.09900000000005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863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0.76400000000000001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529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381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128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191.179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73</v>
          </cell>
        </row>
        <row r="69">
          <cell r="A69" t="str">
            <v xml:space="preserve"> 335  Колбаса Сливушка ТМ Вязанка. ВЕС.  ПОКОМ </v>
          </cell>
          <cell r="D69">
            <v>64.263999999999996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751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614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90.147000000000006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75.87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136.22399999999999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99.239000000000004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74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61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71.997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161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206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275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-1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51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1268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1416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23</v>
          </cell>
        </row>
        <row r="88">
          <cell r="A88" t="str">
            <v xml:space="preserve"> 417  Колбаса Филейбургская с ароматными пряностями 0,06 кг нарезка ТМ Баварушка  ПОКОМ</v>
          </cell>
          <cell r="D88">
            <v>1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D89">
            <v>1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D90">
            <v>1</v>
          </cell>
        </row>
        <row r="91">
          <cell r="A91" t="str">
            <v xml:space="preserve"> 423  Колбаса Сервелат Рижский ТМ Зареченские ТС Зареченские продукты, 0,28 кг срез ПОКОМ</v>
          </cell>
          <cell r="D91">
            <v>6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125.002</v>
          </cell>
        </row>
        <row r="93">
          <cell r="A93" t="str">
            <v xml:space="preserve"> 429  Колбаса Нежная со шпиком.ТС Зареченские продукты в оболочке полиамид ВЕС ПОКОМ</v>
          </cell>
          <cell r="D93">
            <v>1.3520000000000001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207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60.75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69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28.85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82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D99">
            <v>24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D100">
            <v>4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57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39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93.233000000000004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854.51499999999999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1758.08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613.90099999999995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D107">
            <v>27.943000000000001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D108">
            <v>29.050999999999998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68.628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49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D111">
            <v>19</v>
          </cell>
        </row>
        <row r="112">
          <cell r="A112" t="str">
            <v xml:space="preserve"> 472  Колбаса Молочная ВЕС ТМ Зареченские  ПОКОМ</v>
          </cell>
          <cell r="D112">
            <v>1.387</v>
          </cell>
        </row>
        <row r="113">
          <cell r="A113" t="str">
            <v xml:space="preserve"> 473  Ветчина Рубленая ВЕС ТМ Зареченские  ПОКОМ</v>
          </cell>
          <cell r="D113">
            <v>1.3480000000000001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6.67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59</v>
          </cell>
        </row>
        <row r="116">
          <cell r="A116" t="str">
            <v>!!!ВЫВЕДЕНА!!! Мясная Папа может вар  п/о 0.5кг ОСТАНКИНО _НЕАКТИВНА</v>
          </cell>
          <cell r="D116">
            <v>8</v>
          </cell>
        </row>
        <row r="117">
          <cell r="A117" t="str">
            <v>3215 ВЕТЧ.МЯСНАЯ Папа может п/о 0.4кг 8шт.    ОСТАНКИНО</v>
          </cell>
          <cell r="D117">
            <v>87</v>
          </cell>
        </row>
        <row r="118">
          <cell r="A118" t="str">
            <v>3812 СОЧНЫЕ сос п/о мгс 2*2  ОСТАНКИНО</v>
          </cell>
          <cell r="D118">
            <v>366.053</v>
          </cell>
        </row>
        <row r="119">
          <cell r="A119" t="str">
            <v>4063 МЯСНАЯ Папа может вар п/о_Л   ОСТАНКИНО</v>
          </cell>
          <cell r="D119">
            <v>484.57900000000001</v>
          </cell>
        </row>
        <row r="120">
          <cell r="A120" t="str">
            <v>4117 ЭКСТРА Папа может с/к в/у_Л   ОСТАНКИНО</v>
          </cell>
          <cell r="D120">
            <v>5.6539999999999999</v>
          </cell>
        </row>
        <row r="121">
          <cell r="A121" t="str">
            <v>4555 Докторская ГОСТ вар п/о ОСТАНКИНО</v>
          </cell>
          <cell r="D121">
            <v>2.7080000000000002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29.64</v>
          </cell>
        </row>
        <row r="123">
          <cell r="A123" t="str">
            <v>4813 ФИЛЕЙНАЯ Папа может вар п/о_Л   ОСТАНКИНО</v>
          </cell>
          <cell r="D123">
            <v>123.398</v>
          </cell>
        </row>
        <row r="124">
          <cell r="A124" t="str">
            <v>4993 САЛЯМИ ИТАЛЬЯНСКАЯ с/к в/у 1/250*8_120c ОСТАНКИНО</v>
          </cell>
          <cell r="D124">
            <v>117</v>
          </cell>
        </row>
        <row r="125">
          <cell r="A125" t="str">
            <v>5341 СЕРВЕЛАТ ОХОТНИЧИЙ в/к в/у  ОСТАНКИНО</v>
          </cell>
          <cell r="D125">
            <v>163.97399999999999</v>
          </cell>
        </row>
        <row r="126">
          <cell r="A126" t="str">
            <v>5483 ЭКСТРА Папа может с/к в/у 1/250 8шт.   ОСТАНКИНО</v>
          </cell>
          <cell r="D126">
            <v>255</v>
          </cell>
        </row>
        <row r="127">
          <cell r="A127" t="str">
            <v>5533 СОЧНЫЕ сос п/о в/у 1/350 8шт_45с   ОСТАНКИНО</v>
          </cell>
          <cell r="D127">
            <v>16</v>
          </cell>
        </row>
        <row r="128">
          <cell r="A128" t="str">
            <v>5544 Сервелат Финский в/к в/у_45с НОВАЯ ОСТАНКИНО</v>
          </cell>
          <cell r="D128">
            <v>346.798</v>
          </cell>
        </row>
        <row r="129">
          <cell r="A129" t="str">
            <v>5679 САЛЯМИ ИТАЛЬЯНСКАЯ с/к в/у 1/150_60с ОСТАНКИНО</v>
          </cell>
          <cell r="D129">
            <v>156</v>
          </cell>
        </row>
        <row r="130">
          <cell r="A130" t="str">
            <v>5682 САЛЯМИ МЕЛКОЗЕРНЕНАЯ с/к в/у 1/120_60с   ОСТАНКИНО</v>
          </cell>
          <cell r="D130">
            <v>572</v>
          </cell>
        </row>
        <row r="131">
          <cell r="A131" t="str">
            <v>5698 СЫТНЫЕ Папа может сар б/о мгс 1*3_Маяк  ОСТАНКИНО</v>
          </cell>
          <cell r="D131">
            <v>65.305999999999997</v>
          </cell>
        </row>
        <row r="132">
          <cell r="A132" t="str">
            <v>5706 АРОМАТНАЯ Папа может с/к в/у 1/250 8шт.  ОСТАНКИНО</v>
          </cell>
          <cell r="D132">
            <v>262</v>
          </cell>
        </row>
        <row r="133">
          <cell r="A133" t="str">
            <v>5708 ПОСОЛЬСКАЯ Папа может с/к в/у ОСТАНКИНО</v>
          </cell>
          <cell r="D133">
            <v>10.545999999999999</v>
          </cell>
        </row>
        <row r="134">
          <cell r="A134" t="str">
            <v>5820 СЛИВОЧНЫЕ Папа может сос п/о мгс 2*2_45с   ОСТАНКИНО</v>
          </cell>
          <cell r="D134">
            <v>65.108999999999995</v>
          </cell>
        </row>
        <row r="135">
          <cell r="A135" t="str">
            <v>5851 ЭКСТРА Папа может вар п/о   ОСТАНКИНО</v>
          </cell>
          <cell r="D135">
            <v>54.19</v>
          </cell>
        </row>
        <row r="136">
          <cell r="A136" t="str">
            <v>5931 ОХОТНИЧЬЯ Папа может с/к в/у 1/220 8шт.   ОСТАНКИНО</v>
          </cell>
          <cell r="D136">
            <v>286</v>
          </cell>
        </row>
        <row r="137">
          <cell r="A137" t="str">
            <v>6113 СОЧНЫЕ сос п/о мгс 1*6_Ашан  ОСТАНКИНО</v>
          </cell>
          <cell r="D137">
            <v>527.38199999999995</v>
          </cell>
        </row>
        <row r="138">
          <cell r="A138" t="str">
            <v>6206 СВИНИНА ПО-ДОМАШНЕМУ к/в мл/к в/у 0.3кг  ОСТАНКИНО</v>
          </cell>
          <cell r="D138">
            <v>159</v>
          </cell>
        </row>
        <row r="139">
          <cell r="A139" t="str">
            <v>6221 НЕАПОЛИТАНСКИЙ ДУЭТ с/к с/н мгс 1/90  ОСТАНКИНО</v>
          </cell>
          <cell r="D139">
            <v>9</v>
          </cell>
        </row>
        <row r="140">
          <cell r="A140" t="str">
            <v>6228 МЯСНОЕ АССОРТИ к/з с/н мгс 1/90 10шт.  ОСТАНКИНО</v>
          </cell>
          <cell r="D140">
            <v>126</v>
          </cell>
        </row>
        <row r="141">
          <cell r="A141" t="str">
            <v>6247 ДОМАШНЯЯ Папа может вар п/о 0,4кг 8шт.  ОСТАНКИНО</v>
          </cell>
          <cell r="D141">
            <v>78</v>
          </cell>
        </row>
        <row r="142">
          <cell r="A142" t="str">
            <v>6268 ГОВЯЖЬЯ Папа может вар п/о 0,4кг 8 шт.  ОСТАНКИНО</v>
          </cell>
          <cell r="D142">
            <v>96</v>
          </cell>
        </row>
        <row r="143">
          <cell r="A143" t="str">
            <v>6303 МЯСНЫЕ Папа может сос п/о мгс 1.5*3  ОСТАНКИНО</v>
          </cell>
          <cell r="D143">
            <v>162.697</v>
          </cell>
        </row>
        <row r="144">
          <cell r="A144" t="str">
            <v>6324 ДОКТОРСКАЯ ГОСТ вар п/о 0.4кг 8шт.  ОСТАНКИНО</v>
          </cell>
          <cell r="D144">
            <v>65</v>
          </cell>
        </row>
        <row r="145">
          <cell r="A145" t="str">
            <v>6325 ДОКТОРСКАЯ ПРЕМИУМ вар п/о 0.4кг 8шт.  ОСТАНКИНО</v>
          </cell>
          <cell r="D145">
            <v>239</v>
          </cell>
        </row>
        <row r="146">
          <cell r="A146" t="str">
            <v>6329 КЛАССИЧЕСКАЯ Папа может вар п/о 0.4кг  ОСТАНКИНО</v>
          </cell>
          <cell r="D146">
            <v>29</v>
          </cell>
        </row>
        <row r="147">
          <cell r="A147" t="str">
            <v>6333 МЯСНАЯ Папа может вар п/о 0.4кг 8шт.  ОСТАНКИНО</v>
          </cell>
          <cell r="D147">
            <v>1496</v>
          </cell>
        </row>
        <row r="148">
          <cell r="A148" t="str">
            <v>6340 ДОМАШНИЙ РЕЦЕПТ Коровино 0.5кг 8шт.  ОСТАНКИНО</v>
          </cell>
          <cell r="D148">
            <v>308</v>
          </cell>
        </row>
        <row r="149">
          <cell r="A149" t="str">
            <v>6341 ДОМАШНИЙ РЕЦЕПТ СО ШПИКОМ Коровино 0.5кг  ОСТАНКИНО</v>
          </cell>
          <cell r="D149">
            <v>22</v>
          </cell>
        </row>
        <row r="150">
          <cell r="A150" t="str">
            <v>6353 ЭКСТРА Папа может вар п/о 0.4кг 8шт.  ОСТАНКИНО</v>
          </cell>
          <cell r="D150">
            <v>499</v>
          </cell>
        </row>
        <row r="151">
          <cell r="A151" t="str">
            <v>6392 ФИЛЕЙНАЯ Папа может вар п/о 0.4кг. ОСТАНКИНО</v>
          </cell>
          <cell r="D151">
            <v>1194</v>
          </cell>
        </row>
        <row r="152">
          <cell r="A152" t="str">
            <v>6426 КЛАССИЧЕСКАЯ ПМ вар п/о 0.3кг 8шт.  ОСТАНКИНО</v>
          </cell>
          <cell r="D152">
            <v>367</v>
          </cell>
        </row>
        <row r="153">
          <cell r="A153" t="str">
            <v>6453 ЭКСТРА Папа может с/к с/н в/у 1/100 14шт.   ОСТАНКИНО</v>
          </cell>
          <cell r="D153">
            <v>447</v>
          </cell>
        </row>
        <row r="154">
          <cell r="A154" t="str">
            <v>6454 АРОМАТНАЯ с/к с/н в/у 1/100 14шт.  ОСТАНКИНО</v>
          </cell>
          <cell r="D154">
            <v>397</v>
          </cell>
        </row>
        <row r="155">
          <cell r="A155" t="str">
            <v>6459 СЕРВЕЛАТ ШВЕЙЦАРСК. в/к с/н в/у 1/100*10  ОСТАНКИНО</v>
          </cell>
          <cell r="D155">
            <v>47</v>
          </cell>
        </row>
        <row r="156">
          <cell r="A156" t="str">
            <v>6470 ВЕТЧ.МРАМОРНАЯ в/у_45с  ОСТАНКИНО</v>
          </cell>
          <cell r="D156">
            <v>23.98</v>
          </cell>
        </row>
        <row r="157">
          <cell r="A157" t="str">
            <v>6495 ВЕТЧ.МРАМОРНАЯ в/у срез 0.3кг 6шт_45с  ОСТАНКИНО</v>
          </cell>
          <cell r="D157">
            <v>75</v>
          </cell>
        </row>
        <row r="158">
          <cell r="A158" t="str">
            <v>6527 ШПИКАЧКИ СОЧНЫЕ ПМ сар б/о мгс 1*3 45с ОСТАНКИНО</v>
          </cell>
          <cell r="D158">
            <v>123.461</v>
          </cell>
        </row>
        <row r="159">
          <cell r="A159" t="str">
            <v>6533 СЕРВЕЛАТ КОПЧЕНЫЙ С ДЫМКОМ в/к в/ 0,7кг  ОСТАНКИНО</v>
          </cell>
          <cell r="D159">
            <v>7</v>
          </cell>
        </row>
        <row r="160">
          <cell r="A160" t="str">
            <v>6554 СВИНАЯ ОСТАН.с/к в/с в/у 1/100 10 шт. ОСТАНКИНО</v>
          </cell>
          <cell r="D160">
            <v>13</v>
          </cell>
        </row>
        <row r="161">
          <cell r="A161" t="str">
            <v>6586 МРАМОРНАЯ И БАЛЫКОВАЯ в/к с/н мгс 1/90 ОСТАНКИНО</v>
          </cell>
          <cell r="D161">
            <v>36</v>
          </cell>
        </row>
        <row r="162">
          <cell r="A162" t="str">
            <v>6666 БОЯНСКАЯ Папа может п/к в/у 0,28кг 8 шт. ОСТАНКИНО</v>
          </cell>
          <cell r="D162">
            <v>371</v>
          </cell>
        </row>
        <row r="163">
          <cell r="A163" t="str">
            <v>6683 СЕРВЕЛАТ ЗЕРНИСТЫЙ ПМ в/к в/у 0,35кг  ОСТАНКИНО</v>
          </cell>
          <cell r="D163">
            <v>864</v>
          </cell>
        </row>
        <row r="164">
          <cell r="A164" t="str">
            <v>6684 СЕРВЕЛАТ КАРЕЛЬСКИЙ ПМ в/к в/у 0.28кг  ОСТАНКИНО</v>
          </cell>
          <cell r="D164">
            <v>774</v>
          </cell>
        </row>
        <row r="165">
          <cell r="A165" t="str">
            <v>6689 СЕРВЕЛАТ ОХОТНИЧИЙ ПМ в/к в/у 0,35кг 8шт  ОСТАНКИНО</v>
          </cell>
          <cell r="D165">
            <v>949</v>
          </cell>
        </row>
        <row r="166">
          <cell r="A166" t="str">
            <v>6697 СЕРВЕЛАТ ФИНСКИЙ ПМ в/к в/у 0,35кг 8шт.  ОСТАНКИНО</v>
          </cell>
          <cell r="D166">
            <v>1439</v>
          </cell>
        </row>
        <row r="167">
          <cell r="A167" t="str">
            <v>6713 СОЧНЫЙ ГРИЛЬ ПМ сос п/о мгс 0.41кг 8шт.  ОСТАНКИНО</v>
          </cell>
          <cell r="D167">
            <v>403</v>
          </cell>
        </row>
        <row r="168">
          <cell r="A168" t="str">
            <v>6722 СОЧНЫЕ ПМ сос п/о мгс 0,41кг 10шт.  ОСТАНКИНО</v>
          </cell>
          <cell r="D168">
            <v>1970</v>
          </cell>
        </row>
        <row r="169">
          <cell r="A169" t="str">
            <v>6726 СЛИВОЧНЫЕ ПМ сос п/о мгс 0.41кг 10шт.  ОСТАНКИНО</v>
          </cell>
          <cell r="D169">
            <v>676</v>
          </cell>
        </row>
        <row r="170">
          <cell r="A170" t="str">
            <v>6747 РУССКАЯ ПРЕМИУМ ПМ вар ф/о в/у  ОСТАНКИНО</v>
          </cell>
          <cell r="D170">
            <v>3.0150000000000001</v>
          </cell>
        </row>
        <row r="171">
          <cell r="A171" t="str">
            <v>6759 МОЛОЧНЫЕ ГОСТ сос ц/о мгс 0.4кг 7шт.  ОСТАНКИНО</v>
          </cell>
          <cell r="D171">
            <v>2</v>
          </cell>
        </row>
        <row r="172">
          <cell r="A172" t="str">
            <v>6762 СЛИВОЧНЫЕ сос ц/о мгс 0.41кг 8шт.  ОСТАНКИНО</v>
          </cell>
          <cell r="D172">
            <v>38</v>
          </cell>
        </row>
        <row r="173">
          <cell r="A173" t="str">
            <v>6764 СЛИВОЧНЫЕ сос ц/о мгс 1*4  ОСТАНКИНО</v>
          </cell>
          <cell r="D173">
            <v>6.33</v>
          </cell>
        </row>
        <row r="174">
          <cell r="A174" t="str">
            <v>6765 РУБЛЕНЫЕ сос ц/о мгс 0.36кг 6шт.  ОСТАНКИНО</v>
          </cell>
          <cell r="D174">
            <v>185</v>
          </cell>
        </row>
        <row r="175">
          <cell r="A175" t="str">
            <v>6767 РУБЛЕНЫЕ сос ц/о мгс 1*4  ОСТАНКИНО</v>
          </cell>
          <cell r="D175">
            <v>10.747</v>
          </cell>
        </row>
        <row r="176">
          <cell r="A176" t="str">
            <v>6768 С СЫРОМ сос ц/о мгс 0.41кг 6шт.  ОСТАНКИНО</v>
          </cell>
          <cell r="D176">
            <v>29</v>
          </cell>
        </row>
        <row r="177">
          <cell r="A177" t="str">
            <v>6770 ИСПАНСКИЕ сос ц/о мгс 0.41кг 6шт.  ОСТАНКИНО</v>
          </cell>
          <cell r="D177">
            <v>78</v>
          </cell>
        </row>
        <row r="178">
          <cell r="A178" t="str">
            <v>6773 САЛЯМИ Папа может п/к в/у 0,28кг 8шт.  ОСТАНКИНО</v>
          </cell>
          <cell r="D178">
            <v>119</v>
          </cell>
        </row>
        <row r="179">
          <cell r="A179" t="str">
            <v>6777 МЯСНЫЕ С ГОВЯДИНОЙ ПМ сос п/о мгс 0.4кг  ОСТАНКИНО</v>
          </cell>
          <cell r="D179">
            <v>345</v>
          </cell>
        </row>
        <row r="180">
          <cell r="A180" t="str">
            <v>6785 ВЕНСКАЯ САЛЯМИ п/к в/у 0.33кг 8шт.  ОСТАНКИНО</v>
          </cell>
          <cell r="D180">
            <v>119</v>
          </cell>
        </row>
        <row r="181">
          <cell r="A181" t="str">
            <v>6787 СЕРВЕЛАТ КРЕМЛЕВСКИЙ в/к в/у 0,33кг 8шт.  ОСТАНКИНО</v>
          </cell>
          <cell r="D181">
            <v>74</v>
          </cell>
        </row>
        <row r="182">
          <cell r="A182" t="str">
            <v>6791 СЕРВЕЛАТ ПРЕМИУМ в/к в/у 0,33кг 8шт.  ОСТАНКИНО</v>
          </cell>
          <cell r="D182">
            <v>188</v>
          </cell>
        </row>
        <row r="183">
          <cell r="A183" t="str">
            <v>6793 БАЛЫКОВАЯ в/к в/у 0,33кг 8шт.  ОСТАНКИНО</v>
          </cell>
          <cell r="D183">
            <v>151</v>
          </cell>
        </row>
        <row r="184">
          <cell r="A184" t="str">
            <v>6794 БАЛЫКОВАЯ в/к в/у  ОСТАНКИНО</v>
          </cell>
          <cell r="D184">
            <v>10.673</v>
          </cell>
        </row>
        <row r="185">
          <cell r="A185" t="str">
            <v>6801 ОСТАНКИНСКАЯ вар п/о 0.4кг 8шт.  ОСТАНКИНО</v>
          </cell>
          <cell r="D185">
            <v>12</v>
          </cell>
        </row>
        <row r="186">
          <cell r="A186" t="str">
            <v>6807 СЕРВЕЛАТ ЕВРОПЕЙСКИЙ в/к в/у 0,33кг 8шт.  ОСТАНКИНО</v>
          </cell>
          <cell r="D186">
            <v>44</v>
          </cell>
        </row>
        <row r="187">
          <cell r="A187" t="str">
            <v>6829 МОЛОЧНЫЕ КЛАССИЧЕСКИЕ сос п/о мгс 2*4_С  ОСТАНКИНО</v>
          </cell>
          <cell r="D187">
            <v>84.433000000000007</v>
          </cell>
        </row>
        <row r="188">
          <cell r="A188" t="str">
            <v>6834 ПОСОЛЬСКАЯ ПМ с/к с/н в/у 1/100 10шт.  ОСТАНКИНО</v>
          </cell>
          <cell r="D188">
            <v>39</v>
          </cell>
        </row>
        <row r="189">
          <cell r="A189" t="str">
            <v>6837 ФИЛЕЙНЫЕ Папа Может сос ц/о мгс 0.4кг  ОСТАНКИНО</v>
          </cell>
          <cell r="D189">
            <v>334</v>
          </cell>
        </row>
        <row r="190">
          <cell r="A190" t="str">
            <v>6852 МОЛОЧНЫЕ ПРЕМИУМ ПМ сос п/о в/ у 1/350  ОСТАНКИНО</v>
          </cell>
          <cell r="D190">
            <v>788</v>
          </cell>
        </row>
        <row r="191">
          <cell r="A191" t="str">
            <v>6853 МОЛОЧНЫЕ ПРЕМИУМ ПМ сос п/о мгс 1*6  ОСТАНКИНО</v>
          </cell>
          <cell r="D191">
            <v>54.905999999999999</v>
          </cell>
        </row>
        <row r="192">
          <cell r="A192" t="str">
            <v>6854 МОЛОЧНЫЕ ПРЕМИУМ ПМ сос п/о мгс 0.6кг  ОСТАНКИНО</v>
          </cell>
          <cell r="D192">
            <v>169</v>
          </cell>
        </row>
        <row r="193">
          <cell r="A193" t="str">
            <v>6861 ДОМАШНИЙ РЕЦЕПТ Коровино вар п/о  ОСТАНКИНО</v>
          </cell>
          <cell r="D193">
            <v>145.70099999999999</v>
          </cell>
        </row>
        <row r="194">
          <cell r="A194" t="str">
            <v>6862 ДОМАШНИЙ РЕЦЕПТ СО ШПИК. Коровино вар п/о  ОСТАНКИНО</v>
          </cell>
          <cell r="D194">
            <v>7.72</v>
          </cell>
        </row>
        <row r="195">
          <cell r="A195" t="str">
            <v>6865 ВЕТЧ.НЕЖНАЯ Коровино п/о  ОСТАНКИНО</v>
          </cell>
          <cell r="D195">
            <v>36.26</v>
          </cell>
        </row>
        <row r="196">
          <cell r="A196" t="str">
            <v>6870 С ГОВЯДИНОЙ СН сос п/о мгс 1*6  ОСТАНКИНО</v>
          </cell>
          <cell r="D196">
            <v>36.829000000000001</v>
          </cell>
        </row>
        <row r="197">
          <cell r="A197" t="str">
            <v>6901 МЯСНИКС ПМ сос б/о мгс 1/160 14шт.  ОСТАНКИНО</v>
          </cell>
          <cell r="D197">
            <v>8</v>
          </cell>
        </row>
        <row r="198">
          <cell r="A198" t="str">
            <v>6909 ДЛЯ ДЕТЕЙ сос п/о мгс 0.33кг 8шт.  ОСТАНКИНО</v>
          </cell>
          <cell r="D198">
            <v>119</v>
          </cell>
        </row>
        <row r="199">
          <cell r="A199" t="str">
            <v>6919 БЕКОН с/к с/н в/у 1/180 10шт.  ОСТАНКИНО</v>
          </cell>
          <cell r="D199">
            <v>164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29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70</v>
          </cell>
        </row>
        <row r="202">
          <cell r="A202" t="str">
            <v>БОНУС ДОМАШНИЙ РЕЦЕПТ Коровино 0.5кг 8шт. (6305)</v>
          </cell>
          <cell r="D202">
            <v>15</v>
          </cell>
        </row>
        <row r="203">
          <cell r="A203" t="str">
            <v>БОНУС ДОМАШНИЙ РЕЦЕПТ Коровино вар п/о (5324)</v>
          </cell>
          <cell r="D203">
            <v>18.114000000000001</v>
          </cell>
        </row>
        <row r="204">
          <cell r="A204" t="str">
            <v>БОНУС СОЧНЫЕ сос п/о мгс 0.41кг_UZ (6087)  ОСТАНКИНО</v>
          </cell>
          <cell r="D204">
            <v>106</v>
          </cell>
        </row>
        <row r="205">
          <cell r="A205" t="str">
            <v>БОНУС СОЧНЫЕ сос п/о мгс 1*6_UZ (6088)  ОСТАНКИНО</v>
          </cell>
          <cell r="D205">
            <v>66.361999999999995</v>
          </cell>
        </row>
        <row r="206">
          <cell r="A206" t="str">
            <v>БОНУС_ 457  Колбаса Молочная ТМ Особый рецепт ВЕС большой батон  ПОКОМ</v>
          </cell>
          <cell r="D206">
            <v>255.00200000000001</v>
          </cell>
        </row>
        <row r="207">
          <cell r="A207" t="str">
            <v>БОНУС_273  Сосиски Сочинки с сочной грудинкой, МГС 0.4кг,   ПОКОМ</v>
          </cell>
          <cell r="D207">
            <v>362</v>
          </cell>
        </row>
        <row r="208">
          <cell r="A208" t="str">
            <v>БОНУС_Колбаса вареная Филейская ТМ Вязанка. ВЕС  ПОКОМ</v>
          </cell>
          <cell r="D208">
            <v>120.59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137</v>
          </cell>
        </row>
        <row r="210">
          <cell r="A210" t="str">
            <v>БОНУС_Мини-чебуречки с мясом  0,3кг ТМ Зареченские  ПОКОМ</v>
          </cell>
          <cell r="D210">
            <v>2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27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102</v>
          </cell>
        </row>
        <row r="213">
          <cell r="A213" t="str">
            <v>Бутербродная вареная 0,47 кг шт.  СПК</v>
          </cell>
          <cell r="D213">
            <v>24</v>
          </cell>
        </row>
        <row r="214">
          <cell r="A214" t="str">
            <v>Вацлавская п/к (черева) 390 гр.шт. термоус.пак  СПК</v>
          </cell>
          <cell r="D214">
            <v>43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86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549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372</v>
          </cell>
        </row>
        <row r="218">
          <cell r="A218" t="str">
            <v>Гуцульская с/к "КолбасГрад" 160 гр.шт. термоус. пак  СПК</v>
          </cell>
          <cell r="D218">
            <v>134</v>
          </cell>
        </row>
        <row r="219">
          <cell r="A219" t="str">
            <v>Дельгаро с/в "Эликатессе" 140 гр.шт.  СПК</v>
          </cell>
          <cell r="D219">
            <v>15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39</v>
          </cell>
        </row>
        <row r="221">
          <cell r="A221" t="str">
            <v>Докторская вареная в/с  СПК</v>
          </cell>
          <cell r="D221">
            <v>6.09</v>
          </cell>
        </row>
        <row r="222">
          <cell r="A222" t="str">
            <v>Докторская вареная термоус.пак. "Высокий вкус"  СПК</v>
          </cell>
          <cell r="D222">
            <v>66.994</v>
          </cell>
        </row>
        <row r="223">
          <cell r="A223" t="str">
            <v>Классическая вареная 400 гр.шт.  СПК</v>
          </cell>
          <cell r="D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222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230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67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141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199</v>
          </cell>
        </row>
        <row r="229">
          <cell r="A229" t="str">
            <v>Ла Фаворте с/в "Эликатессе" 140 гр.шт.  СПК</v>
          </cell>
          <cell r="D229">
            <v>48</v>
          </cell>
        </row>
        <row r="230">
          <cell r="A230" t="str">
            <v>Ливерная Печеночная "Просто выгодно" 0,3 кг.шт.  СПК</v>
          </cell>
          <cell r="D230">
            <v>38</v>
          </cell>
        </row>
        <row r="231">
          <cell r="A231" t="str">
            <v>Любительская вареная термоус.пак. "Высокий вкус"  СПК</v>
          </cell>
          <cell r="D231">
            <v>34.774999999999999</v>
          </cell>
        </row>
        <row r="232">
          <cell r="A232" t="str">
            <v>Мини-пицца с ветчиной и сыром 0,3кг ТМ Зареченские  ПОКОМ</v>
          </cell>
          <cell r="D232">
            <v>18</v>
          </cell>
        </row>
        <row r="233">
          <cell r="A233" t="str">
            <v>Мини-сосиски в тесте 0,3кг ТМ Зареченские  ПОКОМ</v>
          </cell>
          <cell r="D233">
            <v>13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66.599999999999994</v>
          </cell>
        </row>
        <row r="235">
          <cell r="A235" t="str">
            <v>Мини-чебуречки с мясом  0,3кг ТМ Зареченские  ПОКОМ</v>
          </cell>
          <cell r="D235">
            <v>5</v>
          </cell>
        </row>
        <row r="236">
          <cell r="A236" t="str">
            <v>Мини-чебуречки с мясом ВЕС 5,5кг ТМ Зареченские  ПОКОМ</v>
          </cell>
          <cell r="D236">
            <v>44</v>
          </cell>
        </row>
        <row r="237">
          <cell r="A237" t="str">
            <v>Мини-чебуречки с сыром и ветчиной 0,3кг ТМ Зареченские  ПОКОМ</v>
          </cell>
          <cell r="D237">
            <v>15</v>
          </cell>
        </row>
        <row r="238">
          <cell r="A238" t="str">
            <v>Мини-шарики с курочкой и сыром ТМ Зареченские ВЕС  ПОКОМ</v>
          </cell>
          <cell r="D238">
            <v>36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691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456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601</v>
          </cell>
        </row>
        <row r="242">
          <cell r="A242" t="str">
            <v>Наггетсы с куриным филе и сыром ТМ Вязанка 0,25 кг ПОКОМ</v>
          </cell>
          <cell r="D242">
            <v>153</v>
          </cell>
        </row>
        <row r="243">
          <cell r="A243" t="str">
            <v>Наггетсы Хрустящие 0,3кг ТМ Зареченские  ПОКОМ</v>
          </cell>
          <cell r="D243">
            <v>81</v>
          </cell>
        </row>
        <row r="244">
          <cell r="A244" t="str">
            <v>Наггетсы Хрустящие ТМ Зареченские. ВЕС ПОКОМ</v>
          </cell>
          <cell r="D244">
            <v>150</v>
          </cell>
        </row>
        <row r="245">
          <cell r="A245" t="str">
            <v>Оригинальная с перцем с/к  СПК</v>
          </cell>
          <cell r="D245">
            <v>54.21</v>
          </cell>
        </row>
        <row r="246">
          <cell r="A246" t="str">
            <v>Особая вареная  СПК</v>
          </cell>
          <cell r="D246">
            <v>4.8479999999999999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121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14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245</v>
          </cell>
        </row>
        <row r="250">
          <cell r="A250" t="str">
            <v>Пельмени Бигбули с мясом, Горячая штучка 0,43кг  ПОКОМ</v>
          </cell>
          <cell r="D250">
            <v>48</v>
          </cell>
        </row>
        <row r="251">
          <cell r="A251" t="str">
            <v>Пельмени Бигбули с мясом, Горячая штучка 0,9кг  ПОКОМ</v>
          </cell>
          <cell r="D251">
            <v>110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111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78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172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554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406</v>
          </cell>
        </row>
        <row r="257">
          <cell r="A257" t="str">
            <v>Пельмени Бульмени с говядиной и свининой Наваристые 2,7кг Горячая штучка ВЕС  ПОКОМ</v>
          </cell>
          <cell r="D257">
            <v>43.2</v>
          </cell>
        </row>
        <row r="258">
          <cell r="A258" t="str">
            <v>Пельмени Бульмени с говядиной и свининой Наваристые 5кг Горячая штучка ВЕС  ПОКОМ</v>
          </cell>
          <cell r="D258">
            <v>215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634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307</v>
          </cell>
        </row>
        <row r="261">
          <cell r="A261" t="str">
            <v>Пельмени Домашние с говядиной и свининой 0,7кг, сфера ТМ Зареченские  ПОКОМ</v>
          </cell>
          <cell r="D261">
            <v>6</v>
          </cell>
        </row>
        <row r="262">
          <cell r="A262" t="str">
            <v>Пельмени Домашние со сливочным маслом 0,7кг, сфера ТМ Зареченские  ПОКОМ</v>
          </cell>
          <cell r="D262">
            <v>56</v>
          </cell>
        </row>
        <row r="263">
          <cell r="A263" t="str">
            <v>Пельмени Жемчужные сфера 1,0кг ТМ Зареченские  ПОКОМ</v>
          </cell>
          <cell r="D263">
            <v>8</v>
          </cell>
        </row>
        <row r="264">
          <cell r="A264" t="str">
            <v>Пельмени Медвежьи ушки с фермерскими сливками 0,7кг  ПОКОМ</v>
          </cell>
          <cell r="D264">
            <v>71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12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28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328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39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90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164</v>
          </cell>
        </row>
        <row r="271">
          <cell r="A271" t="str">
            <v>Пельмени Сочные сфера 0,8 кг ТМ Стародворье  ПОКОМ</v>
          </cell>
          <cell r="D271">
            <v>33</v>
          </cell>
        </row>
        <row r="272">
          <cell r="A272" t="str">
            <v>Пельмени Татарские 0,4кг ТМ Особый рецепт  ПОКОМ</v>
          </cell>
          <cell r="D272">
            <v>19</v>
          </cell>
        </row>
        <row r="273">
          <cell r="A273" t="str">
            <v>Пирожки с мясом 0,3кг ТМ Зареченские  ПОКОМ</v>
          </cell>
          <cell r="D273">
            <v>8</v>
          </cell>
        </row>
        <row r="274">
          <cell r="A274" t="str">
            <v>Пирожки с мясом 3,7кг ВЕС ТМ Зареченские  ПОКОМ</v>
          </cell>
          <cell r="D274">
            <v>33.299999999999997</v>
          </cell>
        </row>
        <row r="275">
          <cell r="A275" t="str">
            <v>Пирожки с мясом, картофелем и грибами 0,3кг ТМ Зареченские  ПОКОМ</v>
          </cell>
          <cell r="D275">
            <v>5</v>
          </cell>
        </row>
        <row r="276">
          <cell r="A276" t="str">
            <v>Пирожки с яблоком и грушей 0,3кг ТМ Зареченские  ПОКОМ</v>
          </cell>
          <cell r="D276">
            <v>1</v>
          </cell>
        </row>
        <row r="277">
          <cell r="A277" t="str">
            <v>Пирожки с яблоком и грушей ВЕС ТМ Зареченские  ПОКОМ</v>
          </cell>
          <cell r="D277">
            <v>11.1</v>
          </cell>
        </row>
        <row r="278">
          <cell r="A278" t="str">
            <v>Ричеза с/к 230 гр.шт.  СПК</v>
          </cell>
          <cell r="D278">
            <v>60</v>
          </cell>
        </row>
        <row r="279">
          <cell r="A279" t="str">
            <v>Сальчетти с/к 230 гр.шт.  СПК</v>
          </cell>
          <cell r="D279">
            <v>114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111</v>
          </cell>
        </row>
        <row r="281">
          <cell r="A281" t="str">
            <v>Салями Трюфель с/в "Эликатессе" 0,16 кг.шт.  СПК</v>
          </cell>
          <cell r="D281">
            <v>35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65.784999999999997</v>
          </cell>
        </row>
        <row r="283">
          <cell r="A283" t="str">
            <v>Сардельки "Необыкновенные" (в ср.защ.атм.)  СПК</v>
          </cell>
          <cell r="D283">
            <v>7.7050000000000001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39.142000000000003</v>
          </cell>
        </row>
        <row r="285">
          <cell r="A285" t="str">
            <v>Семейная с чесночком Экстра вареная  СПК</v>
          </cell>
          <cell r="D285">
            <v>19.478000000000002</v>
          </cell>
        </row>
        <row r="286">
          <cell r="A286" t="str">
            <v>Семейная с чесночком Экстра вареная 0,5 кг.шт.  СПК</v>
          </cell>
          <cell r="D286">
            <v>1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25</v>
          </cell>
        </row>
        <row r="288">
          <cell r="A288" t="str">
            <v>Сервелат Финский в/к 0,38 кг.шт. термофор.пак.  СПК</v>
          </cell>
          <cell r="D288">
            <v>13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15</v>
          </cell>
        </row>
        <row r="290">
          <cell r="A290" t="str">
            <v>Сервелат Фирменный в/к 0,38 кг.шт. термофор.пак.  СПК</v>
          </cell>
          <cell r="D290">
            <v>1</v>
          </cell>
        </row>
        <row r="291">
          <cell r="A291" t="str">
            <v>Сервелат Фирменный в/к термоус.пак.  СПК</v>
          </cell>
          <cell r="D291">
            <v>2.74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63</v>
          </cell>
        </row>
        <row r="293">
          <cell r="A293" t="str">
            <v>Сибирская особая с/к 0,235 кг шт.  СПК</v>
          </cell>
          <cell r="D293">
            <v>83</v>
          </cell>
        </row>
        <row r="294">
          <cell r="A294" t="str">
            <v>Сосиски "Баварские" 0,36 кг.шт. вак.упак.  СПК</v>
          </cell>
          <cell r="D294">
            <v>2</v>
          </cell>
        </row>
        <row r="295">
          <cell r="A295" t="str">
            <v>Сосиски "Молочные" 0,36 кг.шт. вак.упак.  СПК</v>
          </cell>
          <cell r="D295">
            <v>2</v>
          </cell>
        </row>
        <row r="296">
          <cell r="A296" t="str">
            <v>Сосиски Мини (коллаген) (лоток с ср.защ.атм.) (для ХОРЕКА)  СПК</v>
          </cell>
          <cell r="D296">
            <v>13.151999999999999</v>
          </cell>
        </row>
        <row r="297">
          <cell r="A297" t="str">
            <v>Сосиски Мусульманские "Просто выгодно" (в ср.защ.атм.)  СПК</v>
          </cell>
          <cell r="D297">
            <v>6.2709999999999999</v>
          </cell>
        </row>
        <row r="298">
          <cell r="A298" t="str">
            <v>Сосисоны в темпуре ВЕС  ПОКОМ</v>
          </cell>
          <cell r="D298">
            <v>1.8</v>
          </cell>
        </row>
        <row r="299">
          <cell r="A299" t="str">
            <v>Сочный мегачебурек ТМ Зареченские ВЕС ПОКОМ</v>
          </cell>
          <cell r="D299">
            <v>53.76</v>
          </cell>
        </row>
        <row r="300">
          <cell r="A300" t="str">
            <v>Торо Неро с/в "Эликатессе" 140 гр.шт.  СПК</v>
          </cell>
          <cell r="D300">
            <v>23</v>
          </cell>
        </row>
        <row r="301">
          <cell r="A301" t="str">
            <v>Уши свиные копченые к пиву 0,15кг нар. д/ф шт.  СПК</v>
          </cell>
          <cell r="D301">
            <v>5</v>
          </cell>
        </row>
        <row r="302">
          <cell r="A302" t="str">
            <v>Фестивальная пора с/к 100 гр.шт.нар. (лоток с ср.защ.атм.)  СПК</v>
          </cell>
          <cell r="D302">
            <v>61</v>
          </cell>
        </row>
        <row r="303">
          <cell r="A303" t="str">
            <v>Фестивальная пора с/к 235 гр.шт.  СПК</v>
          </cell>
          <cell r="D303">
            <v>136</v>
          </cell>
        </row>
        <row r="304">
          <cell r="A304" t="str">
            <v>Фестивальная пора с/к термоус.пак  СПК</v>
          </cell>
          <cell r="D304">
            <v>3.0779999999999998</v>
          </cell>
        </row>
        <row r="305">
          <cell r="A305" t="str">
            <v>Фуэт с/в "Эликатессе" 160 гр.шт.  СПК</v>
          </cell>
          <cell r="D305">
            <v>66</v>
          </cell>
        </row>
        <row r="306">
          <cell r="A306" t="str">
            <v>Хинкали Классические ТМ Зареченские ВЕС ПОКОМ</v>
          </cell>
          <cell r="D306">
            <v>20</v>
          </cell>
        </row>
        <row r="307">
          <cell r="A307" t="str">
            <v>Хотстеры с сыром 0,25кг ТМ Горячая штучка  ПОКОМ</v>
          </cell>
          <cell r="D307">
            <v>112</v>
          </cell>
        </row>
        <row r="308">
          <cell r="A308" t="str">
            <v>Хотстеры ТМ Горячая штучка ТС Хотстеры 0,25 кг зам  ПОКОМ</v>
          </cell>
          <cell r="D308">
            <v>416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80</v>
          </cell>
        </row>
        <row r="310">
          <cell r="A310" t="str">
            <v>Хрустящие крылышки ТМ Горячая штучка 0,3 кг зам  ПОКОМ</v>
          </cell>
          <cell r="D310">
            <v>131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7.2</v>
          </cell>
        </row>
        <row r="312">
          <cell r="A312" t="str">
            <v>Чебупай сочное яблоко ТМ Горячая штучка 0,2 кг зам.  ПОКОМ</v>
          </cell>
          <cell r="D312">
            <v>44</v>
          </cell>
        </row>
        <row r="313">
          <cell r="A313" t="str">
            <v>Чебупай спелая вишня ТМ Горячая штучка 0,2 кг зам.  ПОКОМ</v>
          </cell>
          <cell r="D313">
            <v>79</v>
          </cell>
        </row>
        <row r="314">
          <cell r="A314" t="str">
            <v>Чебупели Курочка гриль ТМ Горячая штучка, 0,3 кг зам  ПОКОМ</v>
          </cell>
          <cell r="D314">
            <v>101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460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751</v>
          </cell>
        </row>
        <row r="317">
          <cell r="A317" t="str">
            <v>Чебуреки сочные ВЕС ТМ Зареченские  ПОКОМ</v>
          </cell>
          <cell r="D317">
            <v>120</v>
          </cell>
        </row>
        <row r="318">
          <cell r="A318" t="str">
            <v>Шпикачки Русские (черева) (в ср.защ.атм.) "Высокий вкус"  СПК</v>
          </cell>
          <cell r="D318">
            <v>47.005000000000003</v>
          </cell>
        </row>
        <row r="319">
          <cell r="A319" t="str">
            <v>Эликапреза с/в "Эликатессе" 0,10 кг.шт. нарезка (лоток с ср.защ.атм.)  СПК</v>
          </cell>
          <cell r="D319">
            <v>19</v>
          </cell>
        </row>
        <row r="320">
          <cell r="A320" t="str">
            <v>Юбилейная с/к 0,10 кг.шт. нарезка (лоток с ср.защ.атм.)  СПК</v>
          </cell>
          <cell r="D320">
            <v>10</v>
          </cell>
        </row>
        <row r="321">
          <cell r="A321" t="str">
            <v>Юбилейная с/к 0,235 кг.шт.  СПК</v>
          </cell>
          <cell r="D321">
            <v>352</v>
          </cell>
        </row>
        <row r="322">
          <cell r="A322" t="str">
            <v>Итого</v>
          </cell>
          <cell r="D322">
            <v>59686.002999999997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0"/>
  <sheetViews>
    <sheetView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X65" sqref="X65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1" style="5" customWidth="1"/>
    <col min="20" max="20" width="6.6640625" style="5" bestFit="1" customWidth="1"/>
    <col min="21" max="22" width="0.832031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6640625" style="5" customWidth="1"/>
    <col min="36" max="37" width="6.664062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150</v>
      </c>
      <c r="AK4" s="12" t="s">
        <v>149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151</v>
      </c>
      <c r="M5" s="14" t="s">
        <v>152</v>
      </c>
      <c r="N5" s="14" t="s">
        <v>153</v>
      </c>
      <c r="O5" s="14" t="s">
        <v>155</v>
      </c>
      <c r="T5" s="14" t="s">
        <v>154</v>
      </c>
      <c r="X5" s="14" t="s">
        <v>154</v>
      </c>
      <c r="AE5" s="5" t="s">
        <v>156</v>
      </c>
      <c r="AF5" s="5" t="s">
        <v>157</v>
      </c>
      <c r="AG5" s="14" t="s">
        <v>158</v>
      </c>
      <c r="AH5" s="14" t="s">
        <v>151</v>
      </c>
      <c r="AK5" s="14" t="s">
        <v>154</v>
      </c>
    </row>
    <row r="6" spans="1:39" ht="11.1" customHeight="1" x14ac:dyDescent="0.2">
      <c r="A6" s="6"/>
      <c r="B6" s="6"/>
      <c r="C6" s="3"/>
      <c r="D6" s="3"/>
      <c r="E6" s="9">
        <f>SUM(E7:E155)</f>
        <v>136085.21900000001</v>
      </c>
      <c r="F6" s="9">
        <f>SUM(F7:F155)</f>
        <v>63012.759999999995</v>
      </c>
      <c r="J6" s="9">
        <f>SUM(J7:J155)</f>
        <v>139507.83499999996</v>
      </c>
      <c r="K6" s="9">
        <f t="shared" ref="K6:X6" si="0">SUM(K7:K155)</f>
        <v>-3422.6160000000009</v>
      </c>
      <c r="L6" s="9">
        <f t="shared" si="0"/>
        <v>10670</v>
      </c>
      <c r="M6" s="9">
        <f t="shared" si="0"/>
        <v>28140</v>
      </c>
      <c r="N6" s="9">
        <f t="shared" si="0"/>
        <v>29150</v>
      </c>
      <c r="O6" s="9">
        <f t="shared" si="0"/>
        <v>9200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15670</v>
      </c>
      <c r="U6" s="9">
        <f t="shared" si="0"/>
        <v>0</v>
      </c>
      <c r="V6" s="9">
        <f t="shared" si="0"/>
        <v>0</v>
      </c>
      <c r="W6" s="9">
        <f t="shared" si="0"/>
        <v>24137.043799999989</v>
      </c>
      <c r="X6" s="9">
        <f t="shared" si="0"/>
        <v>16860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15400</v>
      </c>
      <c r="AE6" s="9">
        <f t="shared" ref="AE6" si="5">SUM(AE7:AE155)</f>
        <v>25851.724999999995</v>
      </c>
      <c r="AF6" s="9">
        <f t="shared" ref="AF6" si="6">SUM(AF7:AF155)</f>
        <v>22811.59680000001</v>
      </c>
      <c r="AG6" s="9">
        <f t="shared" ref="AG6" si="7">SUM(AG7:AG155)</f>
        <v>25040.093599999989</v>
      </c>
      <c r="AH6" s="9">
        <f t="shared" ref="AH6" si="8">SUM(AH7:AH155)</f>
        <v>25926.390999999992</v>
      </c>
      <c r="AJ6" s="9">
        <f t="shared" ref="AJ6" si="9">SUM(AJ7:AJ155)</f>
        <v>32530</v>
      </c>
      <c r="AK6" s="9">
        <f t="shared" ref="AK6" si="10">SUM(AK7:AK155)</f>
        <v>16510.499999999996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589.86900000000003</v>
      </c>
      <c r="D7" s="8">
        <v>452.40800000000002</v>
      </c>
      <c r="E7" s="8">
        <v>649.83299999999997</v>
      </c>
      <c r="F7" s="8">
        <v>350.27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654.51599999999996</v>
      </c>
      <c r="K7" s="13">
        <f>E7-J7</f>
        <v>-4.6829999999999927</v>
      </c>
      <c r="L7" s="13">
        <f>VLOOKUP(A:A,[1]TDSheet!$A:$U,21,0)</f>
        <v>0</v>
      </c>
      <c r="M7" s="13">
        <f>VLOOKUP(A:A,[1]TDSheet!$A:$V,22,0)</f>
        <v>150</v>
      </c>
      <c r="N7" s="13">
        <f>VLOOKUP(A:A,[1]TDSheet!$A:$X,24,0)</f>
        <v>120</v>
      </c>
      <c r="O7" s="13">
        <f>VLOOKUP(A:A,[1]TDSheet!$A:$O,15,0)</f>
        <v>0</v>
      </c>
      <c r="P7" s="13"/>
      <c r="Q7" s="13"/>
      <c r="R7" s="13"/>
      <c r="S7" s="13"/>
      <c r="T7" s="13"/>
      <c r="U7" s="13"/>
      <c r="V7" s="13"/>
      <c r="W7" s="13">
        <f>(E7-AD7)/5</f>
        <v>129.9666</v>
      </c>
      <c r="X7" s="15">
        <v>230</v>
      </c>
      <c r="Y7" s="16">
        <f>(F7+L7+M7+N7+O7+X7)/W7</f>
        <v>6.5422193086531459</v>
      </c>
      <c r="Z7" s="13">
        <f>F7/W7</f>
        <v>2.6950770428710142</v>
      </c>
      <c r="AA7" s="13"/>
      <c r="AB7" s="13"/>
      <c r="AC7" s="13"/>
      <c r="AD7" s="13"/>
      <c r="AE7" s="13">
        <f>VLOOKUP(A:A,[1]TDSheet!$A:$AF,32,0)</f>
        <v>123.821</v>
      </c>
      <c r="AF7" s="13">
        <f>VLOOKUP(A:A,[1]TDSheet!$A:$AG,33,0)</f>
        <v>105.1828</v>
      </c>
      <c r="AG7" s="13">
        <f>VLOOKUP(A:A,[1]TDSheet!$A:$W,23,0)</f>
        <v>127.4162</v>
      </c>
      <c r="AH7" s="13">
        <f>VLOOKUP(A:A,[4]TDSheet!$A:$D,4,0)</f>
        <v>217.44499999999999</v>
      </c>
      <c r="AI7" s="13" t="str">
        <f>VLOOKUP(A:A,[1]TDSheet!$A:$AI,35,0)</f>
        <v>сентак</v>
      </c>
      <c r="AJ7" s="13">
        <f>X7+T7</f>
        <v>230</v>
      </c>
      <c r="AK7" s="13">
        <f>AJ7*H7</f>
        <v>230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389.49200000000002</v>
      </c>
      <c r="D8" s="8">
        <v>3131.0230000000001</v>
      </c>
      <c r="E8" s="8">
        <v>457.93099999999998</v>
      </c>
      <c r="F8" s="8">
        <v>485.01100000000002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713.96299999999997</v>
      </c>
      <c r="K8" s="13">
        <f t="shared" ref="K8:K71" si="11">E8-J8</f>
        <v>-256.03199999999998</v>
      </c>
      <c r="L8" s="13">
        <f>VLOOKUP(A:A,[1]TDSheet!$A:$U,21,0)</f>
        <v>50</v>
      </c>
      <c r="M8" s="13">
        <f>VLOOKUP(A:A,[1]TDSheet!$A:$V,22,0)</f>
        <v>150</v>
      </c>
      <c r="N8" s="13">
        <f>VLOOKUP(A:A,[1]TDSheet!$A:$X,24,0)</f>
        <v>100</v>
      </c>
      <c r="O8" s="13">
        <f>VLOOKUP(A:A,[1]TDSheet!$A:$O,15,0)</f>
        <v>0</v>
      </c>
      <c r="P8" s="13"/>
      <c r="Q8" s="13"/>
      <c r="R8" s="13"/>
      <c r="S8" s="13"/>
      <c r="T8" s="13"/>
      <c r="U8" s="13"/>
      <c r="V8" s="13"/>
      <c r="W8" s="13">
        <f t="shared" ref="W8:W71" si="12">(E8-AD8)/5</f>
        <v>91.586199999999991</v>
      </c>
      <c r="X8" s="15">
        <v>150</v>
      </c>
      <c r="Y8" s="16">
        <f t="shared" ref="Y8:Y71" si="13">(F8+L8+M8+N8+O8+X8)/W8</f>
        <v>10.209081717551335</v>
      </c>
      <c r="Z8" s="13">
        <f t="shared" ref="Z8:Z71" si="14">F8/W8</f>
        <v>5.2956777331082634</v>
      </c>
      <c r="AA8" s="13"/>
      <c r="AB8" s="13"/>
      <c r="AC8" s="13"/>
      <c r="AD8" s="13"/>
      <c r="AE8" s="13">
        <f>VLOOKUP(A:A,[1]TDSheet!$A:$AF,32,0)</f>
        <v>153.97819999999999</v>
      </c>
      <c r="AF8" s="13">
        <f>VLOOKUP(A:A,[1]TDSheet!$A:$AG,33,0)</f>
        <v>110.3086</v>
      </c>
      <c r="AG8" s="13">
        <f>VLOOKUP(A:A,[1]TDSheet!$A:$W,23,0)</f>
        <v>129.33580000000001</v>
      </c>
      <c r="AH8" s="13">
        <f>VLOOKUP(A:A,[4]TDSheet!$A:$D,4,0)</f>
        <v>156.55500000000001</v>
      </c>
      <c r="AI8" s="13" t="str">
        <f>VLOOKUP(A:A,[1]TDSheet!$A:$AI,35,0)</f>
        <v>оконч</v>
      </c>
      <c r="AJ8" s="13">
        <f t="shared" ref="AJ8:AJ71" si="15">X8+T8</f>
        <v>150</v>
      </c>
      <c r="AK8" s="13">
        <f t="shared" ref="AK8:AK71" si="16">AJ8*H8</f>
        <v>150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1616.44</v>
      </c>
      <c r="D9" s="8">
        <v>9413.2379999999994</v>
      </c>
      <c r="E9" s="8">
        <v>1844.008</v>
      </c>
      <c r="F9" s="8">
        <v>607.23699999999997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1725.412</v>
      </c>
      <c r="K9" s="13">
        <f t="shared" si="11"/>
        <v>118.596</v>
      </c>
      <c r="L9" s="13">
        <f>VLOOKUP(A:A,[1]TDSheet!$A:$U,21,0)</f>
        <v>400</v>
      </c>
      <c r="M9" s="13">
        <f>VLOOKUP(A:A,[1]TDSheet!$A:$V,22,0)</f>
        <v>420</v>
      </c>
      <c r="N9" s="13">
        <f>VLOOKUP(A:A,[1]TDSheet!$A:$X,24,0)</f>
        <v>420</v>
      </c>
      <c r="O9" s="13">
        <f>VLOOKUP(A:A,[1]TDSheet!$A:$O,15,0)</f>
        <v>0</v>
      </c>
      <c r="P9" s="13"/>
      <c r="Q9" s="13"/>
      <c r="R9" s="13"/>
      <c r="S9" s="13"/>
      <c r="T9" s="13"/>
      <c r="U9" s="13"/>
      <c r="V9" s="13"/>
      <c r="W9" s="13">
        <f t="shared" si="12"/>
        <v>368.80160000000001</v>
      </c>
      <c r="X9" s="15">
        <v>400</v>
      </c>
      <c r="Y9" s="16">
        <f t="shared" si="13"/>
        <v>6.0933493780938042</v>
      </c>
      <c r="Z9" s="13">
        <f t="shared" si="14"/>
        <v>1.6465140064468267</v>
      </c>
      <c r="AA9" s="13"/>
      <c r="AB9" s="13"/>
      <c r="AC9" s="13"/>
      <c r="AD9" s="13"/>
      <c r="AE9" s="13">
        <f>VLOOKUP(A:A,[1]TDSheet!$A:$AF,32,0)</f>
        <v>469.09700000000004</v>
      </c>
      <c r="AF9" s="13">
        <f>VLOOKUP(A:A,[1]TDSheet!$A:$AG,33,0)</f>
        <v>359.3802</v>
      </c>
      <c r="AG9" s="13">
        <f>VLOOKUP(A:A,[1]TDSheet!$A:$W,23,0)</f>
        <v>364.58479999999997</v>
      </c>
      <c r="AH9" s="13">
        <f>VLOOKUP(A:A,[4]TDSheet!$A:$D,4,0)</f>
        <v>365.11700000000002</v>
      </c>
      <c r="AI9" s="13" t="str">
        <f>VLOOKUP(A:A,[1]TDSheet!$A:$AI,35,0)</f>
        <v>продсент</v>
      </c>
      <c r="AJ9" s="13">
        <f t="shared" si="15"/>
        <v>400</v>
      </c>
      <c r="AK9" s="13">
        <f t="shared" si="16"/>
        <v>400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86.007000000000005</v>
      </c>
      <c r="D10" s="8">
        <v>225.09399999999999</v>
      </c>
      <c r="E10" s="8">
        <v>189.16800000000001</v>
      </c>
      <c r="F10" s="8">
        <v>119.342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198.744</v>
      </c>
      <c r="K10" s="13">
        <f t="shared" si="11"/>
        <v>-9.5759999999999934</v>
      </c>
      <c r="L10" s="13">
        <f>VLOOKUP(A:A,[1]TDSheet!$A:$U,21,0)</f>
        <v>0</v>
      </c>
      <c r="M10" s="13">
        <f>VLOOKUP(A:A,[1]TDSheet!$A:$V,22,0)</f>
        <v>40</v>
      </c>
      <c r="N10" s="13">
        <f>VLOOKUP(A:A,[1]TDSheet!$A:$X,24,0)</f>
        <v>50</v>
      </c>
      <c r="O10" s="13">
        <f>VLOOKUP(A:A,[1]TDSheet!$A:$O,15,0)</f>
        <v>0</v>
      </c>
      <c r="P10" s="13"/>
      <c r="Q10" s="13"/>
      <c r="R10" s="13"/>
      <c r="S10" s="13"/>
      <c r="T10" s="13"/>
      <c r="U10" s="13"/>
      <c r="V10" s="13"/>
      <c r="W10" s="13">
        <f t="shared" si="12"/>
        <v>37.833600000000004</v>
      </c>
      <c r="X10" s="15">
        <v>30</v>
      </c>
      <c r="Y10" s="16">
        <f t="shared" si="13"/>
        <v>6.3261756745326894</v>
      </c>
      <c r="Z10" s="13">
        <f t="shared" si="14"/>
        <v>3.1543918633172625</v>
      </c>
      <c r="AA10" s="13"/>
      <c r="AB10" s="13"/>
      <c r="AC10" s="13"/>
      <c r="AD10" s="13"/>
      <c r="AE10" s="13">
        <f>VLOOKUP(A:A,[1]TDSheet!$A:$AF,32,0)</f>
        <v>39.803600000000003</v>
      </c>
      <c r="AF10" s="13">
        <f>VLOOKUP(A:A,[1]TDSheet!$A:$AG,33,0)</f>
        <v>23.7196</v>
      </c>
      <c r="AG10" s="13">
        <f>VLOOKUP(A:A,[1]TDSheet!$A:$W,23,0)</f>
        <v>41.639600000000002</v>
      </c>
      <c r="AH10" s="13">
        <f>VLOOKUP(A:A,[4]TDSheet!$A:$D,4,0)</f>
        <v>73.831999999999994</v>
      </c>
      <c r="AI10" s="13" t="e">
        <f>VLOOKUP(A:A,[1]TDSheet!$A:$AI,35,0)</f>
        <v>#N/A</v>
      </c>
      <c r="AJ10" s="13">
        <f t="shared" si="15"/>
        <v>30</v>
      </c>
      <c r="AK10" s="13">
        <f t="shared" si="16"/>
        <v>30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280</v>
      </c>
      <c r="D11" s="8">
        <v>212</v>
      </c>
      <c r="E11" s="8">
        <v>303</v>
      </c>
      <c r="F11" s="8">
        <v>176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330</v>
      </c>
      <c r="K11" s="13">
        <f t="shared" si="11"/>
        <v>-27</v>
      </c>
      <c r="L11" s="13">
        <f>VLOOKUP(A:A,[1]TDSheet!$A:$U,21,0)</f>
        <v>0</v>
      </c>
      <c r="M11" s="13">
        <f>VLOOKUP(A:A,[1]TDSheet!$A:$V,22,0)</f>
        <v>60</v>
      </c>
      <c r="N11" s="13">
        <f>VLOOKUP(A:A,[1]TDSheet!$A:$X,24,0)</f>
        <v>70</v>
      </c>
      <c r="O11" s="13">
        <f>VLOOKUP(A:A,[1]TDSheet!$A:$O,15,0)</f>
        <v>0</v>
      </c>
      <c r="P11" s="13"/>
      <c r="Q11" s="13"/>
      <c r="R11" s="13"/>
      <c r="S11" s="13"/>
      <c r="T11" s="13"/>
      <c r="U11" s="13"/>
      <c r="V11" s="13"/>
      <c r="W11" s="13">
        <f t="shared" si="12"/>
        <v>60.6</v>
      </c>
      <c r="X11" s="15">
        <v>80</v>
      </c>
      <c r="Y11" s="16">
        <f t="shared" si="13"/>
        <v>6.3696369636963697</v>
      </c>
      <c r="Z11" s="13">
        <f t="shared" si="14"/>
        <v>2.9042904290429044</v>
      </c>
      <c r="AA11" s="13"/>
      <c r="AB11" s="13"/>
      <c r="AC11" s="13"/>
      <c r="AD11" s="13"/>
      <c r="AE11" s="13">
        <f>VLOOKUP(A:A,[1]TDSheet!$A:$AF,32,0)</f>
        <v>77</v>
      </c>
      <c r="AF11" s="13">
        <f>VLOOKUP(A:A,[1]TDSheet!$A:$AG,33,0)</f>
        <v>65.2</v>
      </c>
      <c r="AG11" s="13">
        <f>VLOOKUP(A:A,[1]TDSheet!$A:$W,23,0)</f>
        <v>58.4</v>
      </c>
      <c r="AH11" s="13">
        <f>VLOOKUP(A:A,[4]TDSheet!$A:$D,4,0)</f>
        <v>79</v>
      </c>
      <c r="AI11" s="13">
        <f>VLOOKUP(A:A,[1]TDSheet!$A:$AI,35,0)</f>
        <v>0</v>
      </c>
      <c r="AJ11" s="13">
        <f t="shared" si="15"/>
        <v>80</v>
      </c>
      <c r="AK11" s="13">
        <f t="shared" si="16"/>
        <v>40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1016</v>
      </c>
      <c r="D12" s="8">
        <v>3720</v>
      </c>
      <c r="E12" s="8">
        <v>3321</v>
      </c>
      <c r="F12" s="8">
        <v>1341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3453</v>
      </c>
      <c r="K12" s="13">
        <f t="shared" si="11"/>
        <v>-132</v>
      </c>
      <c r="L12" s="13">
        <f>VLOOKUP(A:A,[1]TDSheet!$A:$U,21,0)</f>
        <v>200</v>
      </c>
      <c r="M12" s="13">
        <f>VLOOKUP(A:A,[1]TDSheet!$A:$V,22,0)</f>
        <v>500</v>
      </c>
      <c r="N12" s="13">
        <f>VLOOKUP(A:A,[1]TDSheet!$A:$X,24,0)</f>
        <v>500</v>
      </c>
      <c r="O12" s="13">
        <f>VLOOKUP(A:A,[1]TDSheet!$A:$O,15,0)</f>
        <v>0</v>
      </c>
      <c r="P12" s="13"/>
      <c r="Q12" s="13"/>
      <c r="R12" s="13"/>
      <c r="S12" s="13"/>
      <c r="T12" s="13">
        <v>880</v>
      </c>
      <c r="U12" s="13"/>
      <c r="V12" s="13"/>
      <c r="W12" s="13">
        <f t="shared" si="12"/>
        <v>462.2</v>
      </c>
      <c r="X12" s="15">
        <v>500</v>
      </c>
      <c r="Y12" s="16">
        <f t="shared" si="13"/>
        <v>6.5794028559065341</v>
      </c>
      <c r="Z12" s="13">
        <f t="shared" si="14"/>
        <v>2.9013414106447426</v>
      </c>
      <c r="AA12" s="13"/>
      <c r="AB12" s="13"/>
      <c r="AC12" s="13"/>
      <c r="AD12" s="13">
        <f>VLOOKUP(A:A,[3]TDSheet!$A:$D,4,0)</f>
        <v>1010</v>
      </c>
      <c r="AE12" s="13">
        <f>VLOOKUP(A:A,[1]TDSheet!$A:$AF,32,0)</f>
        <v>594.4</v>
      </c>
      <c r="AF12" s="13">
        <f>VLOOKUP(A:A,[1]TDSheet!$A:$AG,33,0)</f>
        <v>576.6</v>
      </c>
      <c r="AG12" s="13">
        <f>VLOOKUP(A:A,[1]TDSheet!$A:$W,23,0)</f>
        <v>501.2</v>
      </c>
      <c r="AH12" s="13">
        <f>VLOOKUP(A:A,[4]TDSheet!$A:$D,4,0)</f>
        <v>500</v>
      </c>
      <c r="AI12" s="13" t="str">
        <f>VLOOKUP(A:A,[1]TDSheet!$A:$AI,35,0)</f>
        <v>оконч</v>
      </c>
      <c r="AJ12" s="13">
        <f t="shared" si="15"/>
        <v>1380</v>
      </c>
      <c r="AK12" s="13">
        <f t="shared" si="16"/>
        <v>552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4694</v>
      </c>
      <c r="D13" s="8">
        <v>2020</v>
      </c>
      <c r="E13" s="8">
        <v>4097</v>
      </c>
      <c r="F13" s="8">
        <v>2519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4113</v>
      </c>
      <c r="K13" s="13">
        <f t="shared" si="11"/>
        <v>-16</v>
      </c>
      <c r="L13" s="13">
        <f>VLOOKUP(A:A,[1]TDSheet!$A:$U,21,0)</f>
        <v>0</v>
      </c>
      <c r="M13" s="13">
        <f>VLOOKUP(A:A,[1]TDSheet!$A:$V,22,0)</f>
        <v>500</v>
      </c>
      <c r="N13" s="13">
        <f>VLOOKUP(A:A,[1]TDSheet!$A:$X,24,0)</f>
        <v>700</v>
      </c>
      <c r="O13" s="13">
        <f>VLOOKUP(A:A,[1]TDSheet!$A:$O,15,0)</f>
        <v>1000</v>
      </c>
      <c r="P13" s="13"/>
      <c r="Q13" s="13"/>
      <c r="R13" s="13"/>
      <c r="S13" s="13"/>
      <c r="T13" s="13">
        <v>1536</v>
      </c>
      <c r="U13" s="13"/>
      <c r="V13" s="13"/>
      <c r="W13" s="13">
        <f t="shared" si="12"/>
        <v>687.4</v>
      </c>
      <c r="X13" s="15"/>
      <c r="Y13" s="16">
        <f t="shared" si="13"/>
        <v>6.8649985452429449</v>
      </c>
      <c r="Z13" s="13">
        <f t="shared" si="14"/>
        <v>3.6645330229851618</v>
      </c>
      <c r="AA13" s="13"/>
      <c r="AB13" s="13"/>
      <c r="AC13" s="13"/>
      <c r="AD13" s="13">
        <f>VLOOKUP(A:A,[3]TDSheet!$A:$D,4,0)</f>
        <v>660</v>
      </c>
      <c r="AE13" s="13">
        <f>VLOOKUP(A:A,[1]TDSheet!$A:$AF,32,0)</f>
        <v>847.4</v>
      </c>
      <c r="AF13" s="13">
        <f>VLOOKUP(A:A,[1]TDSheet!$A:$AG,33,0)</f>
        <v>679.2</v>
      </c>
      <c r="AG13" s="13">
        <f>VLOOKUP(A:A,[1]TDSheet!$A:$W,23,0)</f>
        <v>671.4</v>
      </c>
      <c r="AH13" s="13">
        <f>VLOOKUP(A:A,[4]TDSheet!$A:$D,4,0)</f>
        <v>768</v>
      </c>
      <c r="AI13" s="13" t="str">
        <f>VLOOKUP(A:A,[1]TDSheet!$A:$AI,35,0)</f>
        <v>сентак</v>
      </c>
      <c r="AJ13" s="13">
        <f t="shared" si="15"/>
        <v>1536</v>
      </c>
      <c r="AK13" s="13">
        <f t="shared" si="16"/>
        <v>691.2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2566</v>
      </c>
      <c r="D14" s="8">
        <v>5545</v>
      </c>
      <c r="E14" s="8">
        <v>5832</v>
      </c>
      <c r="F14" s="8">
        <v>2184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5864</v>
      </c>
      <c r="K14" s="13">
        <f t="shared" si="11"/>
        <v>-32</v>
      </c>
      <c r="L14" s="13">
        <f>VLOOKUP(A:A,[1]TDSheet!$A:$U,21,0)</f>
        <v>0</v>
      </c>
      <c r="M14" s="13">
        <f>VLOOKUP(A:A,[1]TDSheet!$A:$V,22,0)</f>
        <v>900</v>
      </c>
      <c r="N14" s="13">
        <f>VLOOKUP(A:A,[1]TDSheet!$A:$X,24,0)</f>
        <v>1000</v>
      </c>
      <c r="O14" s="13">
        <f>VLOOKUP(A:A,[1]TDSheet!$A:$O,15,0)</f>
        <v>1000</v>
      </c>
      <c r="P14" s="13"/>
      <c r="Q14" s="13"/>
      <c r="R14" s="13"/>
      <c r="S14" s="13"/>
      <c r="T14" s="13">
        <v>2184</v>
      </c>
      <c r="U14" s="13"/>
      <c r="V14" s="13"/>
      <c r="W14" s="13">
        <f t="shared" si="12"/>
        <v>794.4</v>
      </c>
      <c r="X14" s="15"/>
      <c r="Y14" s="16">
        <f t="shared" si="13"/>
        <v>6.3997985901309162</v>
      </c>
      <c r="Z14" s="13">
        <f t="shared" si="14"/>
        <v>2.7492447129909365</v>
      </c>
      <c r="AA14" s="13"/>
      <c r="AB14" s="13"/>
      <c r="AC14" s="13"/>
      <c r="AD14" s="13">
        <f>VLOOKUP(A:A,[3]TDSheet!$A:$D,4,0)</f>
        <v>1860</v>
      </c>
      <c r="AE14" s="13">
        <f>VLOOKUP(A:A,[1]TDSheet!$A:$AF,32,0)</f>
        <v>943.8</v>
      </c>
      <c r="AF14" s="13">
        <f>VLOOKUP(A:A,[1]TDSheet!$A:$AG,33,0)</f>
        <v>850.6</v>
      </c>
      <c r="AG14" s="13">
        <f>VLOOKUP(A:A,[1]TDSheet!$A:$W,23,0)</f>
        <v>822.6</v>
      </c>
      <c r="AH14" s="13">
        <f>VLOOKUP(A:A,[4]TDSheet!$A:$D,4,0)</f>
        <v>871</v>
      </c>
      <c r="AI14" s="13">
        <f>VLOOKUP(A:A,[1]TDSheet!$A:$AI,35,0)</f>
        <v>0</v>
      </c>
      <c r="AJ14" s="13">
        <f t="shared" si="15"/>
        <v>2184</v>
      </c>
      <c r="AK14" s="13">
        <f t="shared" si="16"/>
        <v>982.80000000000007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320</v>
      </c>
      <c r="D15" s="8">
        <v>149</v>
      </c>
      <c r="E15" s="8">
        <v>304</v>
      </c>
      <c r="F15" s="8">
        <v>144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344</v>
      </c>
      <c r="K15" s="13">
        <f t="shared" si="11"/>
        <v>-40</v>
      </c>
      <c r="L15" s="13">
        <f>VLOOKUP(A:A,[1]TDSheet!$A:$U,21,0)</f>
        <v>0</v>
      </c>
      <c r="M15" s="13">
        <f>VLOOKUP(A:A,[1]TDSheet!$A:$V,22,0)</f>
        <v>50</v>
      </c>
      <c r="N15" s="13">
        <f>VLOOKUP(A:A,[1]TDSheet!$A:$X,24,0)</f>
        <v>70</v>
      </c>
      <c r="O15" s="13">
        <f>VLOOKUP(A:A,[1]TDSheet!$A:$O,15,0)</f>
        <v>0</v>
      </c>
      <c r="P15" s="13"/>
      <c r="Q15" s="13"/>
      <c r="R15" s="13"/>
      <c r="S15" s="13"/>
      <c r="T15" s="13"/>
      <c r="U15" s="13"/>
      <c r="V15" s="13"/>
      <c r="W15" s="13">
        <f t="shared" si="12"/>
        <v>60.8</v>
      </c>
      <c r="X15" s="15">
        <v>100</v>
      </c>
      <c r="Y15" s="16">
        <f t="shared" si="13"/>
        <v>5.9868421052631584</v>
      </c>
      <c r="Z15" s="13">
        <f t="shared" si="14"/>
        <v>2.3684210526315792</v>
      </c>
      <c r="AA15" s="13"/>
      <c r="AB15" s="13"/>
      <c r="AC15" s="13"/>
      <c r="AD15" s="13"/>
      <c r="AE15" s="13">
        <f>VLOOKUP(A:A,[1]TDSheet!$A:$AF,32,0)</f>
        <v>82.2</v>
      </c>
      <c r="AF15" s="13">
        <f>VLOOKUP(A:A,[1]TDSheet!$A:$AG,33,0)</f>
        <v>58.4</v>
      </c>
      <c r="AG15" s="13">
        <f>VLOOKUP(A:A,[1]TDSheet!$A:$W,23,0)</f>
        <v>54.8</v>
      </c>
      <c r="AH15" s="13">
        <f>VLOOKUP(A:A,[4]TDSheet!$A:$D,4,0)</f>
        <v>74</v>
      </c>
      <c r="AI15" s="13" t="e">
        <f>VLOOKUP(A:A,[1]TDSheet!$A:$AI,35,0)</f>
        <v>#N/A</v>
      </c>
      <c r="AJ15" s="13">
        <f t="shared" si="15"/>
        <v>100</v>
      </c>
      <c r="AK15" s="13">
        <f t="shared" si="16"/>
        <v>50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31</v>
      </c>
      <c r="D16" s="8">
        <v>215</v>
      </c>
      <c r="E16" s="8">
        <v>83</v>
      </c>
      <c r="F16" s="8">
        <v>67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95</v>
      </c>
      <c r="K16" s="13">
        <f t="shared" si="11"/>
        <v>-12</v>
      </c>
      <c r="L16" s="13">
        <f>VLOOKUP(A:A,[1]TDSheet!$A:$U,21,0)</f>
        <v>0</v>
      </c>
      <c r="M16" s="13">
        <f>VLOOKUP(A:A,[1]TDSheet!$A:$V,22,0)</f>
        <v>0</v>
      </c>
      <c r="N16" s="13">
        <f>VLOOKUP(A:A,[1]TDSheet!$A:$X,24,0)</f>
        <v>20</v>
      </c>
      <c r="O16" s="13">
        <f>VLOOKUP(A:A,[1]TDSheet!$A:$O,15,0)</f>
        <v>0</v>
      </c>
      <c r="P16" s="13"/>
      <c r="Q16" s="13"/>
      <c r="R16" s="13"/>
      <c r="S16" s="13"/>
      <c r="T16" s="13"/>
      <c r="U16" s="13"/>
      <c r="V16" s="13"/>
      <c r="W16" s="13">
        <f t="shared" si="12"/>
        <v>16.600000000000001</v>
      </c>
      <c r="X16" s="15">
        <v>30</v>
      </c>
      <c r="Y16" s="16">
        <f t="shared" si="13"/>
        <v>7.0481927710843371</v>
      </c>
      <c r="Z16" s="13">
        <f t="shared" si="14"/>
        <v>4.0361445783132526</v>
      </c>
      <c r="AA16" s="13"/>
      <c r="AB16" s="13"/>
      <c r="AC16" s="13"/>
      <c r="AD16" s="13"/>
      <c r="AE16" s="13">
        <f>VLOOKUP(A:A,[1]TDSheet!$A:$AF,32,0)</f>
        <v>15.6</v>
      </c>
      <c r="AF16" s="13">
        <f>VLOOKUP(A:A,[1]TDSheet!$A:$AG,33,0)</f>
        <v>13</v>
      </c>
      <c r="AG16" s="13">
        <f>VLOOKUP(A:A,[1]TDSheet!$A:$W,23,0)</f>
        <v>15.2</v>
      </c>
      <c r="AH16" s="13">
        <f>VLOOKUP(A:A,[4]TDSheet!$A:$D,4,0)</f>
        <v>24</v>
      </c>
      <c r="AI16" s="13">
        <f>VLOOKUP(A:A,[1]TDSheet!$A:$AI,35,0)</f>
        <v>0</v>
      </c>
      <c r="AJ16" s="13">
        <f t="shared" si="15"/>
        <v>30</v>
      </c>
      <c r="AK16" s="13">
        <f t="shared" si="16"/>
        <v>12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758</v>
      </c>
      <c r="D17" s="8">
        <v>15</v>
      </c>
      <c r="E17" s="8">
        <v>385</v>
      </c>
      <c r="F17" s="8">
        <v>380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392</v>
      </c>
      <c r="K17" s="13">
        <f t="shared" si="11"/>
        <v>-7</v>
      </c>
      <c r="L17" s="13">
        <f>VLOOKUP(A:A,[1]TDSheet!$A:$U,21,0)</f>
        <v>0</v>
      </c>
      <c r="M17" s="13">
        <f>VLOOKUP(A:A,[1]TDSheet!$A:$V,22,0)</f>
        <v>0</v>
      </c>
      <c r="N17" s="13">
        <f>VLOOKUP(A:A,[1]TDSheet!$A:$X,24,0)</f>
        <v>200</v>
      </c>
      <c r="O17" s="13">
        <f>VLOOKUP(A:A,[1]TDSheet!$A:$O,15,0)</f>
        <v>0</v>
      </c>
      <c r="P17" s="13"/>
      <c r="Q17" s="13"/>
      <c r="R17" s="13"/>
      <c r="S17" s="13"/>
      <c r="T17" s="13"/>
      <c r="U17" s="13"/>
      <c r="V17" s="13"/>
      <c r="W17" s="13">
        <f t="shared" si="12"/>
        <v>77</v>
      </c>
      <c r="X17" s="15"/>
      <c r="Y17" s="16">
        <f t="shared" si="13"/>
        <v>7.5324675324675328</v>
      </c>
      <c r="Z17" s="13">
        <f t="shared" si="14"/>
        <v>4.9350649350649354</v>
      </c>
      <c r="AA17" s="13"/>
      <c r="AB17" s="13"/>
      <c r="AC17" s="13"/>
      <c r="AD17" s="13"/>
      <c r="AE17" s="13">
        <f>VLOOKUP(A:A,[1]TDSheet!$A:$AF,32,0)</f>
        <v>71.400000000000006</v>
      </c>
      <c r="AF17" s="13">
        <f>VLOOKUP(A:A,[1]TDSheet!$A:$AG,33,0)</f>
        <v>60.2</v>
      </c>
      <c r="AG17" s="13">
        <f>VLOOKUP(A:A,[1]TDSheet!$A:$W,23,0)</f>
        <v>79.599999999999994</v>
      </c>
      <c r="AH17" s="13">
        <f>VLOOKUP(A:A,[4]TDSheet!$A:$D,4,0)</f>
        <v>76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381</v>
      </c>
      <c r="D18" s="8">
        <v>247</v>
      </c>
      <c r="E18" s="8">
        <v>428</v>
      </c>
      <c r="F18" s="8">
        <v>190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483</v>
      </c>
      <c r="K18" s="13">
        <f t="shared" si="11"/>
        <v>-55</v>
      </c>
      <c r="L18" s="13">
        <f>VLOOKUP(A:A,[1]TDSheet!$A:$U,21,0)</f>
        <v>50</v>
      </c>
      <c r="M18" s="13">
        <f>VLOOKUP(A:A,[1]TDSheet!$A:$V,22,0)</f>
        <v>100</v>
      </c>
      <c r="N18" s="13">
        <f>VLOOKUP(A:A,[1]TDSheet!$A:$X,24,0)</f>
        <v>90</v>
      </c>
      <c r="O18" s="13">
        <f>VLOOKUP(A:A,[1]TDSheet!$A:$O,15,0)</f>
        <v>0</v>
      </c>
      <c r="P18" s="13"/>
      <c r="Q18" s="13"/>
      <c r="R18" s="13"/>
      <c r="S18" s="13"/>
      <c r="T18" s="13"/>
      <c r="U18" s="13"/>
      <c r="V18" s="13"/>
      <c r="W18" s="13">
        <f t="shared" si="12"/>
        <v>85.6</v>
      </c>
      <c r="X18" s="15">
        <v>100</v>
      </c>
      <c r="Y18" s="16">
        <f t="shared" si="13"/>
        <v>6.1915887850467293</v>
      </c>
      <c r="Z18" s="13">
        <f t="shared" si="14"/>
        <v>2.2196261682242993</v>
      </c>
      <c r="AA18" s="13"/>
      <c r="AB18" s="13"/>
      <c r="AC18" s="13"/>
      <c r="AD18" s="13"/>
      <c r="AE18" s="13">
        <f>VLOOKUP(A:A,[1]TDSheet!$A:$AF,32,0)</f>
        <v>77.400000000000006</v>
      </c>
      <c r="AF18" s="13">
        <f>VLOOKUP(A:A,[1]TDSheet!$A:$AG,33,0)</f>
        <v>82.2</v>
      </c>
      <c r="AG18" s="13">
        <f>VLOOKUP(A:A,[1]TDSheet!$A:$W,23,0)</f>
        <v>78</v>
      </c>
      <c r="AH18" s="13">
        <f>VLOOKUP(A:A,[4]TDSheet!$A:$D,4,0)</f>
        <v>83</v>
      </c>
      <c r="AI18" s="13">
        <f>VLOOKUP(A:A,[1]TDSheet!$A:$AI,35,0)</f>
        <v>0</v>
      </c>
      <c r="AJ18" s="13">
        <f t="shared" si="15"/>
        <v>100</v>
      </c>
      <c r="AK18" s="13">
        <f t="shared" si="16"/>
        <v>30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3436</v>
      </c>
      <c r="D19" s="8">
        <v>62</v>
      </c>
      <c r="E19" s="8">
        <v>1667</v>
      </c>
      <c r="F19" s="8">
        <v>1787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1709</v>
      </c>
      <c r="K19" s="13">
        <f t="shared" si="11"/>
        <v>-42</v>
      </c>
      <c r="L19" s="13">
        <f>VLOOKUP(A:A,[1]TDSheet!$A:$U,21,0)</f>
        <v>0</v>
      </c>
      <c r="M19" s="13">
        <f>VLOOKUP(A:A,[1]TDSheet!$A:$V,22,0)</f>
        <v>0</v>
      </c>
      <c r="N19" s="13">
        <f>VLOOKUP(A:A,[1]TDSheet!$A:$X,24,0)</f>
        <v>1000</v>
      </c>
      <c r="O19" s="13">
        <f>VLOOKUP(A:A,[1]TDSheet!$A:$O,15,0)</f>
        <v>0</v>
      </c>
      <c r="P19" s="13"/>
      <c r="Q19" s="13"/>
      <c r="R19" s="13"/>
      <c r="S19" s="13"/>
      <c r="T19" s="13"/>
      <c r="U19" s="13"/>
      <c r="V19" s="13"/>
      <c r="W19" s="13">
        <f t="shared" si="12"/>
        <v>333.4</v>
      </c>
      <c r="X19" s="15"/>
      <c r="Y19" s="16">
        <f t="shared" si="13"/>
        <v>8.3593281343731256</v>
      </c>
      <c r="Z19" s="13">
        <f t="shared" si="14"/>
        <v>5.3599280143971209</v>
      </c>
      <c r="AA19" s="13"/>
      <c r="AB19" s="13"/>
      <c r="AC19" s="13"/>
      <c r="AD19" s="13"/>
      <c r="AE19" s="13">
        <f>VLOOKUP(A:A,[1]TDSheet!$A:$AF,32,0)</f>
        <v>294</v>
      </c>
      <c r="AF19" s="13">
        <f>VLOOKUP(A:A,[1]TDSheet!$A:$AG,33,0)</f>
        <v>293.60000000000002</v>
      </c>
      <c r="AG19" s="13">
        <f>VLOOKUP(A:A,[1]TDSheet!$A:$W,23,0)</f>
        <v>367.4</v>
      </c>
      <c r="AH19" s="13">
        <f>VLOOKUP(A:A,[4]TDSheet!$A:$D,4,0)</f>
        <v>361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622</v>
      </c>
      <c r="D20" s="8">
        <v>701</v>
      </c>
      <c r="E20" s="8">
        <v>713</v>
      </c>
      <c r="F20" s="8">
        <v>583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784</v>
      </c>
      <c r="K20" s="13">
        <f t="shared" si="11"/>
        <v>-71</v>
      </c>
      <c r="L20" s="13">
        <f>VLOOKUP(A:A,[1]TDSheet!$A:$U,21,0)</f>
        <v>0</v>
      </c>
      <c r="M20" s="13">
        <f>VLOOKUP(A:A,[1]TDSheet!$A:$V,22,0)</f>
        <v>120</v>
      </c>
      <c r="N20" s="13">
        <f>VLOOKUP(A:A,[1]TDSheet!$A:$X,24,0)</f>
        <v>200</v>
      </c>
      <c r="O20" s="13">
        <f>VLOOKUP(A:A,[1]TDSheet!$A:$O,15,0)</f>
        <v>0</v>
      </c>
      <c r="P20" s="13"/>
      <c r="Q20" s="13"/>
      <c r="R20" s="13"/>
      <c r="S20" s="13"/>
      <c r="T20" s="13"/>
      <c r="U20" s="13"/>
      <c r="V20" s="13"/>
      <c r="W20" s="13">
        <f t="shared" si="12"/>
        <v>142.6</v>
      </c>
      <c r="X20" s="15"/>
      <c r="Y20" s="16">
        <f t="shared" si="13"/>
        <v>6.3323983169705471</v>
      </c>
      <c r="Z20" s="13">
        <f t="shared" si="14"/>
        <v>4.0883590462833101</v>
      </c>
      <c r="AA20" s="13"/>
      <c r="AB20" s="13"/>
      <c r="AC20" s="13"/>
      <c r="AD20" s="13"/>
      <c r="AE20" s="13">
        <f>VLOOKUP(A:A,[1]TDSheet!$A:$AF,32,0)</f>
        <v>182.6</v>
      </c>
      <c r="AF20" s="13">
        <f>VLOOKUP(A:A,[1]TDSheet!$A:$AG,33,0)</f>
        <v>189.4</v>
      </c>
      <c r="AG20" s="13">
        <f>VLOOKUP(A:A,[1]TDSheet!$A:$W,23,0)</f>
        <v>161.4</v>
      </c>
      <c r="AH20" s="13">
        <f>VLOOKUP(A:A,[4]TDSheet!$A:$D,4,0)</f>
        <v>207</v>
      </c>
      <c r="AI20" s="13" t="str">
        <f>VLOOKUP(A:A,[1]TDSheet!$A:$AI,35,0)</f>
        <v>оконч</v>
      </c>
      <c r="AJ20" s="13">
        <f t="shared" si="15"/>
        <v>0</v>
      </c>
      <c r="AK20" s="13">
        <f t="shared" si="16"/>
        <v>0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246</v>
      </c>
      <c r="D21" s="8">
        <v>671</v>
      </c>
      <c r="E21" s="8">
        <v>728</v>
      </c>
      <c r="F21" s="8">
        <v>172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830</v>
      </c>
      <c r="K21" s="13">
        <f t="shared" si="11"/>
        <v>-102</v>
      </c>
      <c r="L21" s="13">
        <f>VLOOKUP(A:A,[1]TDSheet!$A:$U,21,0)</f>
        <v>0</v>
      </c>
      <c r="M21" s="13">
        <f>VLOOKUP(A:A,[1]TDSheet!$A:$V,22,0)</f>
        <v>80</v>
      </c>
      <c r="N21" s="13">
        <f>VLOOKUP(A:A,[1]TDSheet!$A:$X,24,0)</f>
        <v>70</v>
      </c>
      <c r="O21" s="13">
        <f>VLOOKUP(A:A,[1]TDSheet!$A:$O,15,0)</f>
        <v>0</v>
      </c>
      <c r="P21" s="13"/>
      <c r="Q21" s="13"/>
      <c r="R21" s="13"/>
      <c r="S21" s="13"/>
      <c r="T21" s="13">
        <v>456</v>
      </c>
      <c r="U21" s="13"/>
      <c r="V21" s="13"/>
      <c r="W21" s="13">
        <f t="shared" si="12"/>
        <v>38.799999999999997</v>
      </c>
      <c r="X21" s="15"/>
      <c r="Y21" s="16">
        <f t="shared" si="13"/>
        <v>8.2989690721649492</v>
      </c>
      <c r="Z21" s="13">
        <f t="shared" si="14"/>
        <v>4.4329896907216497</v>
      </c>
      <c r="AA21" s="13"/>
      <c r="AB21" s="13"/>
      <c r="AC21" s="13"/>
      <c r="AD21" s="13">
        <f>VLOOKUP(A:A,[3]TDSheet!$A:$D,4,0)</f>
        <v>534</v>
      </c>
      <c r="AE21" s="13">
        <f>VLOOKUP(A:A,[1]TDSheet!$A:$AF,32,0)</f>
        <v>41.8</v>
      </c>
      <c r="AF21" s="13">
        <f>VLOOKUP(A:A,[1]TDSheet!$A:$AG,33,0)</f>
        <v>50</v>
      </c>
      <c r="AG21" s="13">
        <f>VLOOKUP(A:A,[1]TDSheet!$A:$W,23,0)</f>
        <v>49.6</v>
      </c>
      <c r="AH21" s="13">
        <f>VLOOKUP(A:A,[4]TDSheet!$A:$D,4,0)</f>
        <v>26</v>
      </c>
      <c r="AI21" s="13">
        <f>VLOOKUP(A:A,[1]TDSheet!$A:$AI,35,0)</f>
        <v>0</v>
      </c>
      <c r="AJ21" s="13">
        <f t="shared" si="15"/>
        <v>456</v>
      </c>
      <c r="AK21" s="13">
        <f t="shared" si="16"/>
        <v>159.6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428</v>
      </c>
      <c r="D22" s="8">
        <v>261</v>
      </c>
      <c r="E22" s="8">
        <v>428</v>
      </c>
      <c r="F22" s="8">
        <v>250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652</v>
      </c>
      <c r="K22" s="13">
        <f t="shared" si="11"/>
        <v>-224</v>
      </c>
      <c r="L22" s="13">
        <f>VLOOKUP(A:A,[1]TDSheet!$A:$U,21,0)</f>
        <v>0</v>
      </c>
      <c r="M22" s="13">
        <f>VLOOKUP(A:A,[1]TDSheet!$A:$V,22,0)</f>
        <v>50</v>
      </c>
      <c r="N22" s="13">
        <f>VLOOKUP(A:A,[1]TDSheet!$A:$X,24,0)</f>
        <v>70</v>
      </c>
      <c r="O22" s="13">
        <f>VLOOKUP(A:A,[1]TDSheet!$A:$O,15,0)</f>
        <v>0</v>
      </c>
      <c r="P22" s="13"/>
      <c r="Q22" s="13"/>
      <c r="R22" s="13"/>
      <c r="S22" s="13"/>
      <c r="T22" s="13">
        <v>54</v>
      </c>
      <c r="U22" s="13"/>
      <c r="V22" s="13"/>
      <c r="W22" s="13">
        <f t="shared" si="12"/>
        <v>77.2</v>
      </c>
      <c r="X22" s="15">
        <v>120</v>
      </c>
      <c r="Y22" s="16">
        <f t="shared" si="13"/>
        <v>6.347150259067357</v>
      </c>
      <c r="Z22" s="13">
        <f t="shared" si="14"/>
        <v>3.2383419689119171</v>
      </c>
      <c r="AA22" s="13"/>
      <c r="AB22" s="13"/>
      <c r="AC22" s="13"/>
      <c r="AD22" s="13">
        <f>VLOOKUP(A:A,[3]TDSheet!$A:$D,4,0)</f>
        <v>42</v>
      </c>
      <c r="AE22" s="13">
        <f>VLOOKUP(A:A,[1]TDSheet!$A:$AF,32,0)</f>
        <v>87</v>
      </c>
      <c r="AF22" s="13">
        <f>VLOOKUP(A:A,[1]TDSheet!$A:$AG,33,0)</f>
        <v>88</v>
      </c>
      <c r="AG22" s="13">
        <f>VLOOKUP(A:A,[1]TDSheet!$A:$W,23,0)</f>
        <v>71.2</v>
      </c>
      <c r="AH22" s="13">
        <f>VLOOKUP(A:A,[4]TDSheet!$A:$D,4,0)</f>
        <v>103</v>
      </c>
      <c r="AI22" s="13">
        <f>VLOOKUP(A:A,[1]TDSheet!$A:$AI,35,0)</f>
        <v>0</v>
      </c>
      <c r="AJ22" s="13">
        <f t="shared" si="15"/>
        <v>174</v>
      </c>
      <c r="AK22" s="13">
        <f t="shared" si="16"/>
        <v>60.9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694</v>
      </c>
      <c r="D23" s="8">
        <v>595</v>
      </c>
      <c r="E23" s="8">
        <v>770</v>
      </c>
      <c r="F23" s="8">
        <v>491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1248</v>
      </c>
      <c r="K23" s="13">
        <f t="shared" si="11"/>
        <v>-478</v>
      </c>
      <c r="L23" s="13">
        <f>VLOOKUP(A:A,[1]TDSheet!$A:$U,21,0)</f>
        <v>100</v>
      </c>
      <c r="M23" s="13">
        <f>VLOOKUP(A:A,[1]TDSheet!$A:$V,22,0)</f>
        <v>270</v>
      </c>
      <c r="N23" s="13">
        <f>VLOOKUP(A:A,[1]TDSheet!$A:$X,24,0)</f>
        <v>200</v>
      </c>
      <c r="O23" s="13">
        <f>VLOOKUP(A:A,[1]TDSheet!$A:$O,15,0)</f>
        <v>0</v>
      </c>
      <c r="P23" s="13"/>
      <c r="Q23" s="13"/>
      <c r="R23" s="13"/>
      <c r="S23" s="13"/>
      <c r="T23" s="13"/>
      <c r="U23" s="13"/>
      <c r="V23" s="13"/>
      <c r="W23" s="13">
        <f t="shared" si="12"/>
        <v>154</v>
      </c>
      <c r="X23" s="15">
        <v>250</v>
      </c>
      <c r="Y23" s="16">
        <f t="shared" si="13"/>
        <v>8.5129870129870131</v>
      </c>
      <c r="Z23" s="13">
        <f t="shared" si="14"/>
        <v>3.1883116883116882</v>
      </c>
      <c r="AA23" s="13"/>
      <c r="AB23" s="13"/>
      <c r="AC23" s="13"/>
      <c r="AD23" s="13"/>
      <c r="AE23" s="13">
        <f>VLOOKUP(A:A,[1]TDSheet!$A:$AF,32,0)</f>
        <v>164.8</v>
      </c>
      <c r="AF23" s="13">
        <f>VLOOKUP(A:A,[1]TDSheet!$A:$AG,33,0)</f>
        <v>155.4</v>
      </c>
      <c r="AG23" s="13">
        <f>VLOOKUP(A:A,[1]TDSheet!$A:$W,23,0)</f>
        <v>178.6</v>
      </c>
      <c r="AH23" s="13">
        <f>VLOOKUP(A:A,[4]TDSheet!$A:$D,4,0)</f>
        <v>205</v>
      </c>
      <c r="AI23" s="13" t="str">
        <f>VLOOKUP(A:A,[1]TDSheet!$A:$AI,35,0)</f>
        <v>сентак</v>
      </c>
      <c r="AJ23" s="13">
        <f t="shared" si="15"/>
        <v>250</v>
      </c>
      <c r="AK23" s="13">
        <f t="shared" si="16"/>
        <v>87.5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437.93299999999999</v>
      </c>
      <c r="D24" s="8">
        <v>460.07900000000001</v>
      </c>
      <c r="E24" s="8">
        <v>571.64599999999996</v>
      </c>
      <c r="F24" s="8">
        <v>303.666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554.60699999999997</v>
      </c>
      <c r="K24" s="13">
        <f t="shared" si="11"/>
        <v>17.038999999999987</v>
      </c>
      <c r="L24" s="13">
        <f>VLOOKUP(A:A,[1]TDSheet!$A:$U,21,0)</f>
        <v>0</v>
      </c>
      <c r="M24" s="13">
        <f>VLOOKUP(A:A,[1]TDSheet!$A:$V,22,0)</f>
        <v>150</v>
      </c>
      <c r="N24" s="13">
        <f>VLOOKUP(A:A,[1]TDSheet!$A:$X,24,0)</f>
        <v>140</v>
      </c>
      <c r="O24" s="13">
        <f>VLOOKUP(A:A,[1]TDSheet!$A:$O,15,0)</f>
        <v>0</v>
      </c>
      <c r="P24" s="13"/>
      <c r="Q24" s="13"/>
      <c r="R24" s="13"/>
      <c r="S24" s="13"/>
      <c r="T24" s="13"/>
      <c r="U24" s="13"/>
      <c r="V24" s="13"/>
      <c r="W24" s="13">
        <f t="shared" si="12"/>
        <v>114.32919999999999</v>
      </c>
      <c r="X24" s="15">
        <v>120</v>
      </c>
      <c r="Y24" s="16">
        <f t="shared" si="13"/>
        <v>6.2422023420088655</v>
      </c>
      <c r="Z24" s="13">
        <f t="shared" si="14"/>
        <v>2.6560668665572753</v>
      </c>
      <c r="AA24" s="13"/>
      <c r="AB24" s="13"/>
      <c r="AC24" s="13"/>
      <c r="AD24" s="13"/>
      <c r="AE24" s="13">
        <f>VLOOKUP(A:A,[1]TDSheet!$A:$AF,32,0)</f>
        <v>119.64739999999999</v>
      </c>
      <c r="AF24" s="13">
        <f>VLOOKUP(A:A,[1]TDSheet!$A:$AG,33,0)</f>
        <v>105.607</v>
      </c>
      <c r="AG24" s="13">
        <f>VLOOKUP(A:A,[1]TDSheet!$A:$W,23,0)</f>
        <v>116.3394</v>
      </c>
      <c r="AH24" s="13">
        <f>VLOOKUP(A:A,[4]TDSheet!$A:$D,4,0)</f>
        <v>108.21</v>
      </c>
      <c r="AI24" s="13">
        <f>VLOOKUP(A:A,[1]TDSheet!$A:$AI,35,0)</f>
        <v>0</v>
      </c>
      <c r="AJ24" s="13">
        <f t="shared" si="15"/>
        <v>120</v>
      </c>
      <c r="AK24" s="13">
        <f t="shared" si="16"/>
        <v>120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3790.3009999999999</v>
      </c>
      <c r="D25" s="8">
        <v>16482.241000000002</v>
      </c>
      <c r="E25" s="8">
        <v>5488.2049999999999</v>
      </c>
      <c r="F25" s="8">
        <v>2980.3270000000002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5728.3370000000004</v>
      </c>
      <c r="K25" s="13">
        <f t="shared" si="11"/>
        <v>-240.13200000000052</v>
      </c>
      <c r="L25" s="13">
        <f>VLOOKUP(A:A,[1]TDSheet!$A:$U,21,0)</f>
        <v>900</v>
      </c>
      <c r="M25" s="13">
        <f>VLOOKUP(A:A,[1]TDSheet!$A:$V,22,0)</f>
        <v>1500</v>
      </c>
      <c r="N25" s="13">
        <f>VLOOKUP(A:A,[1]TDSheet!$A:$X,24,0)</f>
        <v>1400</v>
      </c>
      <c r="O25" s="13">
        <f>VLOOKUP(A:A,[1]TDSheet!$A:$O,15,0)</f>
        <v>1200</v>
      </c>
      <c r="P25" s="13"/>
      <c r="Q25" s="13"/>
      <c r="R25" s="13"/>
      <c r="S25" s="13"/>
      <c r="T25" s="13"/>
      <c r="U25" s="13"/>
      <c r="V25" s="13"/>
      <c r="W25" s="13">
        <f t="shared" si="12"/>
        <v>1097.6410000000001</v>
      </c>
      <c r="X25" s="15"/>
      <c r="Y25" s="16">
        <f t="shared" si="13"/>
        <v>7.2704345045420133</v>
      </c>
      <c r="Z25" s="13">
        <f t="shared" si="14"/>
        <v>2.7152110753880367</v>
      </c>
      <c r="AA25" s="13"/>
      <c r="AB25" s="13"/>
      <c r="AC25" s="13"/>
      <c r="AD25" s="13"/>
      <c r="AE25" s="13">
        <f>VLOOKUP(A:A,[1]TDSheet!$A:$AF,32,0)</f>
        <v>1122.5585999999998</v>
      </c>
      <c r="AF25" s="13">
        <f>VLOOKUP(A:A,[1]TDSheet!$A:$AG,33,0)</f>
        <v>1043.8128000000002</v>
      </c>
      <c r="AG25" s="13">
        <f>VLOOKUP(A:A,[1]TDSheet!$A:$W,23,0)</f>
        <v>1211.2718</v>
      </c>
      <c r="AH25" s="13">
        <f>VLOOKUP(A:A,[4]TDSheet!$A:$D,4,0)</f>
        <v>1158.7090000000001</v>
      </c>
      <c r="AI25" s="13" t="str">
        <f>VLOOKUP(A:A,[1]TDSheet!$A:$AI,35,0)</f>
        <v>продсент</v>
      </c>
      <c r="AJ25" s="13">
        <f t="shared" si="15"/>
        <v>0</v>
      </c>
      <c r="AK25" s="13">
        <f t="shared" si="16"/>
        <v>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254.3</v>
      </c>
      <c r="D26" s="8">
        <v>550.51</v>
      </c>
      <c r="E26" s="8">
        <v>437.66899999999998</v>
      </c>
      <c r="F26" s="8">
        <v>337.83300000000003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444.76400000000001</v>
      </c>
      <c r="K26" s="13">
        <f t="shared" si="11"/>
        <v>-7.0950000000000273</v>
      </c>
      <c r="L26" s="13">
        <f>VLOOKUP(A:A,[1]TDSheet!$A:$U,21,0)</f>
        <v>0</v>
      </c>
      <c r="M26" s="13">
        <f>VLOOKUP(A:A,[1]TDSheet!$A:$V,22,0)</f>
        <v>80</v>
      </c>
      <c r="N26" s="13">
        <f>VLOOKUP(A:A,[1]TDSheet!$A:$X,24,0)</f>
        <v>100</v>
      </c>
      <c r="O26" s="13">
        <f>VLOOKUP(A:A,[1]TDSheet!$A:$O,15,0)</f>
        <v>0</v>
      </c>
      <c r="P26" s="13"/>
      <c r="Q26" s="13"/>
      <c r="R26" s="13"/>
      <c r="S26" s="13"/>
      <c r="T26" s="13"/>
      <c r="U26" s="13"/>
      <c r="V26" s="13"/>
      <c r="W26" s="13">
        <f t="shared" si="12"/>
        <v>87.533799999999999</v>
      </c>
      <c r="X26" s="15">
        <v>40</v>
      </c>
      <c r="Y26" s="16">
        <f t="shared" si="13"/>
        <v>6.3727725747082848</v>
      </c>
      <c r="Z26" s="13">
        <f t="shared" si="14"/>
        <v>3.8594577180472003</v>
      </c>
      <c r="AA26" s="13"/>
      <c r="AB26" s="13"/>
      <c r="AC26" s="13"/>
      <c r="AD26" s="13"/>
      <c r="AE26" s="13">
        <f>VLOOKUP(A:A,[1]TDSheet!$A:$AF,32,0)</f>
        <v>84.450599999999994</v>
      </c>
      <c r="AF26" s="13">
        <f>VLOOKUP(A:A,[1]TDSheet!$A:$AG,33,0)</f>
        <v>76.404399999999995</v>
      </c>
      <c r="AG26" s="13">
        <f>VLOOKUP(A:A,[1]TDSheet!$A:$W,23,0)</f>
        <v>92.850200000000001</v>
      </c>
      <c r="AH26" s="13">
        <f>VLOOKUP(A:A,[4]TDSheet!$A:$D,4,0)</f>
        <v>119.735</v>
      </c>
      <c r="AI26" s="13">
        <f>VLOOKUP(A:A,[1]TDSheet!$A:$AI,35,0)</f>
        <v>0</v>
      </c>
      <c r="AJ26" s="13">
        <f t="shared" si="15"/>
        <v>40</v>
      </c>
      <c r="AK26" s="13">
        <f t="shared" si="16"/>
        <v>40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384.40100000000001</v>
      </c>
      <c r="D27" s="8">
        <v>697.678</v>
      </c>
      <c r="E27" s="8">
        <v>669.86</v>
      </c>
      <c r="F27" s="8">
        <v>383.077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661.37099999999998</v>
      </c>
      <c r="K27" s="13">
        <f t="shared" si="11"/>
        <v>8.4890000000000327</v>
      </c>
      <c r="L27" s="13">
        <f>VLOOKUP(A:A,[1]TDSheet!$A:$U,21,0)</f>
        <v>50</v>
      </c>
      <c r="M27" s="13">
        <f>VLOOKUP(A:A,[1]TDSheet!$A:$V,22,0)</f>
        <v>160</v>
      </c>
      <c r="N27" s="13">
        <f>VLOOKUP(A:A,[1]TDSheet!$A:$X,24,0)</f>
        <v>180</v>
      </c>
      <c r="O27" s="13">
        <f>VLOOKUP(A:A,[1]TDSheet!$A:$O,15,0)</f>
        <v>0</v>
      </c>
      <c r="P27" s="13"/>
      <c r="Q27" s="13"/>
      <c r="R27" s="13"/>
      <c r="S27" s="13"/>
      <c r="T27" s="13"/>
      <c r="U27" s="13"/>
      <c r="V27" s="13"/>
      <c r="W27" s="13">
        <f t="shared" si="12"/>
        <v>133.97200000000001</v>
      </c>
      <c r="X27" s="15">
        <v>80</v>
      </c>
      <c r="Y27" s="16">
        <f t="shared" si="13"/>
        <v>6.3675768070940189</v>
      </c>
      <c r="Z27" s="13">
        <f t="shared" si="14"/>
        <v>2.8593810647000866</v>
      </c>
      <c r="AA27" s="13"/>
      <c r="AB27" s="13"/>
      <c r="AC27" s="13"/>
      <c r="AD27" s="13"/>
      <c r="AE27" s="13">
        <f>VLOOKUP(A:A,[1]TDSheet!$A:$AF,32,0)</f>
        <v>124.133</v>
      </c>
      <c r="AF27" s="13">
        <f>VLOOKUP(A:A,[1]TDSheet!$A:$AG,33,0)</f>
        <v>113.85419999999999</v>
      </c>
      <c r="AG27" s="13">
        <f>VLOOKUP(A:A,[1]TDSheet!$A:$W,23,0)</f>
        <v>144.23840000000001</v>
      </c>
      <c r="AH27" s="13">
        <f>VLOOKUP(A:A,[4]TDSheet!$A:$D,4,0)</f>
        <v>153.39500000000001</v>
      </c>
      <c r="AI27" s="13">
        <f>VLOOKUP(A:A,[1]TDSheet!$A:$AI,35,0)</f>
        <v>0</v>
      </c>
      <c r="AJ27" s="13">
        <f t="shared" si="15"/>
        <v>80</v>
      </c>
      <c r="AK27" s="13">
        <f t="shared" si="16"/>
        <v>80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218.75700000000001</v>
      </c>
      <c r="D28" s="8">
        <v>295.51499999999999</v>
      </c>
      <c r="E28" s="8">
        <v>323.85000000000002</v>
      </c>
      <c r="F28" s="8">
        <v>180.679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314.52499999999998</v>
      </c>
      <c r="K28" s="13">
        <f t="shared" si="11"/>
        <v>9.3250000000000455</v>
      </c>
      <c r="L28" s="13">
        <f>VLOOKUP(A:A,[1]TDSheet!$A:$U,21,0)</f>
        <v>0</v>
      </c>
      <c r="M28" s="13">
        <f>VLOOKUP(A:A,[1]TDSheet!$A:$V,22,0)</f>
        <v>60</v>
      </c>
      <c r="N28" s="13">
        <f>VLOOKUP(A:A,[1]TDSheet!$A:$X,24,0)</f>
        <v>80</v>
      </c>
      <c r="O28" s="13">
        <f>VLOOKUP(A:A,[1]TDSheet!$A:$O,15,0)</f>
        <v>0</v>
      </c>
      <c r="P28" s="13"/>
      <c r="Q28" s="13"/>
      <c r="R28" s="13"/>
      <c r="S28" s="13"/>
      <c r="T28" s="13"/>
      <c r="U28" s="13"/>
      <c r="V28" s="13"/>
      <c r="W28" s="13">
        <f t="shared" si="12"/>
        <v>64.77000000000001</v>
      </c>
      <c r="X28" s="15">
        <v>90</v>
      </c>
      <c r="Y28" s="16">
        <f t="shared" si="13"/>
        <v>6.3405743399722079</v>
      </c>
      <c r="Z28" s="13">
        <f t="shared" si="14"/>
        <v>2.7895476300756519</v>
      </c>
      <c r="AA28" s="13"/>
      <c r="AB28" s="13"/>
      <c r="AC28" s="13"/>
      <c r="AD28" s="13"/>
      <c r="AE28" s="13">
        <f>VLOOKUP(A:A,[1]TDSheet!$A:$AF,32,0)</f>
        <v>61.802399999999999</v>
      </c>
      <c r="AF28" s="13">
        <f>VLOOKUP(A:A,[1]TDSheet!$A:$AG,33,0)</f>
        <v>64.061199999999999</v>
      </c>
      <c r="AG28" s="13">
        <f>VLOOKUP(A:A,[1]TDSheet!$A:$W,23,0)</f>
        <v>64.245199999999997</v>
      </c>
      <c r="AH28" s="13">
        <f>VLOOKUP(A:A,[4]TDSheet!$A:$D,4,0)</f>
        <v>89.137</v>
      </c>
      <c r="AI28" s="13">
        <f>VLOOKUP(A:A,[1]TDSheet!$A:$AI,35,0)</f>
        <v>0</v>
      </c>
      <c r="AJ28" s="13">
        <f t="shared" si="15"/>
        <v>90</v>
      </c>
      <c r="AK28" s="13">
        <f t="shared" si="16"/>
        <v>90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211.285</v>
      </c>
      <c r="D29" s="8">
        <v>283.45800000000003</v>
      </c>
      <c r="E29" s="8">
        <v>282.096</v>
      </c>
      <c r="F29" s="8">
        <v>204.64400000000001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273.88600000000002</v>
      </c>
      <c r="K29" s="13">
        <f t="shared" si="11"/>
        <v>8.2099999999999795</v>
      </c>
      <c r="L29" s="13">
        <f>VLOOKUP(A:A,[1]TDSheet!$A:$U,21,0)</f>
        <v>0</v>
      </c>
      <c r="M29" s="13">
        <f>VLOOKUP(A:A,[1]TDSheet!$A:$V,22,0)</f>
        <v>50</v>
      </c>
      <c r="N29" s="13">
        <f>VLOOKUP(A:A,[1]TDSheet!$A:$X,24,0)</f>
        <v>80</v>
      </c>
      <c r="O29" s="13">
        <f>VLOOKUP(A:A,[1]TDSheet!$A:$O,15,0)</f>
        <v>0</v>
      </c>
      <c r="P29" s="13"/>
      <c r="Q29" s="13"/>
      <c r="R29" s="13"/>
      <c r="S29" s="13"/>
      <c r="T29" s="13"/>
      <c r="U29" s="13"/>
      <c r="V29" s="13"/>
      <c r="W29" s="13">
        <f t="shared" si="12"/>
        <v>56.419200000000004</v>
      </c>
      <c r="X29" s="15">
        <v>30</v>
      </c>
      <c r="Y29" s="16">
        <f t="shared" si="13"/>
        <v>6.4631189382337926</v>
      </c>
      <c r="Z29" s="13">
        <f t="shared" si="14"/>
        <v>3.62720492314673</v>
      </c>
      <c r="AA29" s="13"/>
      <c r="AB29" s="13"/>
      <c r="AC29" s="13"/>
      <c r="AD29" s="13"/>
      <c r="AE29" s="13">
        <f>VLOOKUP(A:A,[1]TDSheet!$A:$AF,32,0)</f>
        <v>55.907000000000004</v>
      </c>
      <c r="AF29" s="13">
        <f>VLOOKUP(A:A,[1]TDSheet!$A:$AG,33,0)</f>
        <v>59.928999999999995</v>
      </c>
      <c r="AG29" s="13">
        <f>VLOOKUP(A:A,[1]TDSheet!$A:$W,23,0)</f>
        <v>61.901199999999996</v>
      </c>
      <c r="AH29" s="13">
        <f>VLOOKUP(A:A,[4]TDSheet!$A:$D,4,0)</f>
        <v>84.936000000000007</v>
      </c>
      <c r="AI29" s="13">
        <f>VLOOKUP(A:A,[1]TDSheet!$A:$AI,35,0)</f>
        <v>0</v>
      </c>
      <c r="AJ29" s="13">
        <f t="shared" si="15"/>
        <v>30</v>
      </c>
      <c r="AK29" s="13">
        <f t="shared" si="16"/>
        <v>30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85.515000000000001</v>
      </c>
      <c r="D30" s="8">
        <v>3.1589999999999998</v>
      </c>
      <c r="E30" s="8">
        <v>36.393000000000001</v>
      </c>
      <c r="F30" s="8">
        <v>49.823999999999998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51.53</v>
      </c>
      <c r="K30" s="13">
        <f t="shared" si="11"/>
        <v>-15.137</v>
      </c>
      <c r="L30" s="13">
        <f>VLOOKUP(A:A,[1]TDSheet!$A:$U,21,0)</f>
        <v>0</v>
      </c>
      <c r="M30" s="13">
        <f>VLOOKUP(A:A,[1]TDSheet!$A:$V,22,0)</f>
        <v>0</v>
      </c>
      <c r="N30" s="13">
        <f>VLOOKUP(A:A,[1]TDSheet!$A:$X,24,0)</f>
        <v>0</v>
      </c>
      <c r="O30" s="13">
        <f>VLOOKUP(A:A,[1]TDSheet!$A:$O,15,0)</f>
        <v>0</v>
      </c>
      <c r="P30" s="13"/>
      <c r="Q30" s="13"/>
      <c r="R30" s="13"/>
      <c r="S30" s="13"/>
      <c r="T30" s="13"/>
      <c r="U30" s="13"/>
      <c r="V30" s="13"/>
      <c r="W30" s="13">
        <f t="shared" si="12"/>
        <v>7.2786</v>
      </c>
      <c r="X30" s="15"/>
      <c r="Y30" s="16">
        <f t="shared" si="13"/>
        <v>6.8452724425026785</v>
      </c>
      <c r="Z30" s="13">
        <f t="shared" si="14"/>
        <v>6.8452724425026785</v>
      </c>
      <c r="AA30" s="13"/>
      <c r="AB30" s="13"/>
      <c r="AC30" s="13"/>
      <c r="AD30" s="13"/>
      <c r="AE30" s="13">
        <f>VLOOKUP(A:A,[1]TDSheet!$A:$AF,32,0)</f>
        <v>6.7732000000000001</v>
      </c>
      <c r="AF30" s="13">
        <f>VLOOKUP(A:A,[1]TDSheet!$A:$AG,33,0)</f>
        <v>6.2587999999999999</v>
      </c>
      <c r="AG30" s="13">
        <f>VLOOKUP(A:A,[1]TDSheet!$A:$W,23,0)</f>
        <v>5.7808000000000002</v>
      </c>
      <c r="AH30" s="13">
        <f>VLOOKUP(A:A,[4]TDSheet!$A:$D,4,0)</f>
        <v>4.2119999999999997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472.35599999999999</v>
      </c>
      <c r="D31" s="8">
        <v>540.73099999999999</v>
      </c>
      <c r="E31" s="8">
        <v>621.84699999999998</v>
      </c>
      <c r="F31" s="8">
        <v>365.64800000000002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612.81799999999998</v>
      </c>
      <c r="K31" s="13">
        <f t="shared" si="11"/>
        <v>9.0289999999999964</v>
      </c>
      <c r="L31" s="13">
        <f>VLOOKUP(A:A,[1]TDSheet!$A:$U,21,0)</f>
        <v>50</v>
      </c>
      <c r="M31" s="13">
        <f>VLOOKUP(A:A,[1]TDSheet!$A:$V,22,0)</f>
        <v>160</v>
      </c>
      <c r="N31" s="13">
        <f>VLOOKUP(A:A,[1]TDSheet!$A:$X,24,0)</f>
        <v>160</v>
      </c>
      <c r="O31" s="13">
        <f>VLOOKUP(A:A,[1]TDSheet!$A:$O,15,0)</f>
        <v>0</v>
      </c>
      <c r="P31" s="13"/>
      <c r="Q31" s="13"/>
      <c r="R31" s="13"/>
      <c r="S31" s="13"/>
      <c r="T31" s="13"/>
      <c r="U31" s="13"/>
      <c r="V31" s="13"/>
      <c r="W31" s="13">
        <f t="shared" si="12"/>
        <v>124.3694</v>
      </c>
      <c r="X31" s="15">
        <v>50</v>
      </c>
      <c r="Y31" s="16">
        <f t="shared" si="13"/>
        <v>6.3170522652678232</v>
      </c>
      <c r="Z31" s="13">
        <f t="shared" si="14"/>
        <v>2.9400157916657959</v>
      </c>
      <c r="AA31" s="13"/>
      <c r="AB31" s="13"/>
      <c r="AC31" s="13"/>
      <c r="AD31" s="13"/>
      <c r="AE31" s="13">
        <f>VLOOKUP(A:A,[1]TDSheet!$A:$AF,32,0)</f>
        <v>143.5838</v>
      </c>
      <c r="AF31" s="13">
        <f>VLOOKUP(A:A,[1]TDSheet!$A:$AG,33,0)</f>
        <v>118.5406</v>
      </c>
      <c r="AG31" s="13">
        <f>VLOOKUP(A:A,[1]TDSheet!$A:$W,23,0)</f>
        <v>133.35980000000001</v>
      </c>
      <c r="AH31" s="13">
        <f>VLOOKUP(A:A,[4]TDSheet!$A:$D,4,0)</f>
        <v>155.83500000000001</v>
      </c>
      <c r="AI31" s="13">
        <f>VLOOKUP(A:A,[1]TDSheet!$A:$AI,35,0)</f>
        <v>0</v>
      </c>
      <c r="AJ31" s="13">
        <f t="shared" si="15"/>
        <v>50</v>
      </c>
      <c r="AK31" s="13">
        <f t="shared" si="16"/>
        <v>50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93.784000000000006</v>
      </c>
      <c r="D32" s="8">
        <v>167.56299999999999</v>
      </c>
      <c r="E32" s="8">
        <v>162.02699999999999</v>
      </c>
      <c r="F32" s="8">
        <v>92.433000000000007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165.04</v>
      </c>
      <c r="K32" s="13">
        <f t="shared" si="11"/>
        <v>-3.0130000000000052</v>
      </c>
      <c r="L32" s="13">
        <f>VLOOKUP(A:A,[1]TDSheet!$A:$U,21,0)</f>
        <v>40</v>
      </c>
      <c r="M32" s="13">
        <f>VLOOKUP(A:A,[1]TDSheet!$A:$V,22,0)</f>
        <v>40</v>
      </c>
      <c r="N32" s="13">
        <f>VLOOKUP(A:A,[1]TDSheet!$A:$X,24,0)</f>
        <v>40</v>
      </c>
      <c r="O32" s="13">
        <f>VLOOKUP(A:A,[1]TDSheet!$A:$O,15,0)</f>
        <v>0</v>
      </c>
      <c r="P32" s="13"/>
      <c r="Q32" s="13"/>
      <c r="R32" s="13"/>
      <c r="S32" s="13"/>
      <c r="T32" s="13"/>
      <c r="U32" s="13"/>
      <c r="V32" s="13"/>
      <c r="W32" s="13">
        <f t="shared" si="12"/>
        <v>32.4054</v>
      </c>
      <c r="X32" s="15"/>
      <c r="Y32" s="16">
        <f t="shared" si="13"/>
        <v>6.5554814938251029</v>
      </c>
      <c r="Z32" s="13">
        <f t="shared" si="14"/>
        <v>2.8523949712085024</v>
      </c>
      <c r="AA32" s="13"/>
      <c r="AB32" s="13"/>
      <c r="AC32" s="13"/>
      <c r="AD32" s="13"/>
      <c r="AE32" s="13">
        <f>VLOOKUP(A:A,[1]TDSheet!$A:$AF,32,0)</f>
        <v>32.870199999999997</v>
      </c>
      <c r="AF32" s="13">
        <f>VLOOKUP(A:A,[1]TDSheet!$A:$AG,33,0)</f>
        <v>32.495600000000003</v>
      </c>
      <c r="AG32" s="13">
        <f>VLOOKUP(A:A,[1]TDSheet!$A:$W,23,0)</f>
        <v>37.242200000000004</v>
      </c>
      <c r="AH32" s="13">
        <f>VLOOKUP(A:A,[4]TDSheet!$A:$D,4,0)</f>
        <v>31.497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121.964</v>
      </c>
      <c r="D33" s="8">
        <v>165.453</v>
      </c>
      <c r="E33" s="8">
        <v>214.172</v>
      </c>
      <c r="F33" s="8">
        <v>62.23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222.21</v>
      </c>
      <c r="K33" s="13">
        <f t="shared" si="11"/>
        <v>-8.0380000000000109</v>
      </c>
      <c r="L33" s="13">
        <f>VLOOKUP(A:A,[1]TDSheet!$A:$U,21,0)</f>
        <v>30</v>
      </c>
      <c r="M33" s="13">
        <f>VLOOKUP(A:A,[1]TDSheet!$A:$V,22,0)</f>
        <v>40</v>
      </c>
      <c r="N33" s="13">
        <f>VLOOKUP(A:A,[1]TDSheet!$A:$X,24,0)</f>
        <v>40</v>
      </c>
      <c r="O33" s="13">
        <f>VLOOKUP(A:A,[1]TDSheet!$A:$O,15,0)</f>
        <v>0</v>
      </c>
      <c r="P33" s="13"/>
      <c r="Q33" s="13"/>
      <c r="R33" s="13"/>
      <c r="S33" s="13"/>
      <c r="T33" s="13"/>
      <c r="U33" s="13"/>
      <c r="V33" s="13"/>
      <c r="W33" s="13">
        <f t="shared" si="12"/>
        <v>42.834400000000002</v>
      </c>
      <c r="X33" s="15">
        <v>80</v>
      </c>
      <c r="Y33" s="16">
        <f t="shared" si="13"/>
        <v>5.8884914928188552</v>
      </c>
      <c r="Z33" s="13">
        <f t="shared" si="14"/>
        <v>1.4528042881422407</v>
      </c>
      <c r="AA33" s="13"/>
      <c r="AB33" s="13"/>
      <c r="AC33" s="13"/>
      <c r="AD33" s="13"/>
      <c r="AE33" s="13">
        <f>VLOOKUP(A:A,[1]TDSheet!$A:$AF,32,0)</f>
        <v>33.906199999999998</v>
      </c>
      <c r="AF33" s="13">
        <f>VLOOKUP(A:A,[1]TDSheet!$A:$AG,33,0)</f>
        <v>47.212000000000003</v>
      </c>
      <c r="AG33" s="13">
        <f>VLOOKUP(A:A,[1]TDSheet!$A:$W,23,0)</f>
        <v>38.647399999999998</v>
      </c>
      <c r="AH33" s="13">
        <f>VLOOKUP(A:A,[4]TDSheet!$A:$D,4,0)</f>
        <v>68.870999999999995</v>
      </c>
      <c r="AI33" s="13">
        <f>VLOOKUP(A:A,[1]TDSheet!$A:$AI,35,0)</f>
        <v>0</v>
      </c>
      <c r="AJ33" s="13">
        <f t="shared" si="15"/>
        <v>80</v>
      </c>
      <c r="AK33" s="13">
        <f t="shared" si="16"/>
        <v>80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613.21400000000006</v>
      </c>
      <c r="D34" s="8">
        <v>1399.0150000000001</v>
      </c>
      <c r="E34" s="8">
        <v>1394.7</v>
      </c>
      <c r="F34" s="8">
        <v>561.58799999999997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1394.229</v>
      </c>
      <c r="K34" s="13">
        <f t="shared" si="11"/>
        <v>0.47100000000000364</v>
      </c>
      <c r="L34" s="13">
        <f>VLOOKUP(A:A,[1]TDSheet!$A:$U,21,0)</f>
        <v>250</v>
      </c>
      <c r="M34" s="13">
        <f>VLOOKUP(A:A,[1]TDSheet!$A:$V,22,0)</f>
        <v>350</v>
      </c>
      <c r="N34" s="13">
        <f>VLOOKUP(A:A,[1]TDSheet!$A:$X,24,0)</f>
        <v>350</v>
      </c>
      <c r="O34" s="13">
        <f>VLOOKUP(A:A,[1]TDSheet!$A:$O,15,0)</f>
        <v>0</v>
      </c>
      <c r="P34" s="13"/>
      <c r="Q34" s="13"/>
      <c r="R34" s="13"/>
      <c r="S34" s="13"/>
      <c r="T34" s="13"/>
      <c r="U34" s="13"/>
      <c r="V34" s="13"/>
      <c r="W34" s="13">
        <f t="shared" si="12"/>
        <v>278.94</v>
      </c>
      <c r="X34" s="15">
        <v>200</v>
      </c>
      <c r="Y34" s="16">
        <f t="shared" si="13"/>
        <v>6.1360435936043594</v>
      </c>
      <c r="Z34" s="13">
        <f t="shared" si="14"/>
        <v>2.0132931813293182</v>
      </c>
      <c r="AA34" s="13"/>
      <c r="AB34" s="13"/>
      <c r="AC34" s="13"/>
      <c r="AD34" s="13"/>
      <c r="AE34" s="13">
        <f>VLOOKUP(A:A,[1]TDSheet!$A:$AF,32,0)</f>
        <v>278.96899999999999</v>
      </c>
      <c r="AF34" s="13">
        <f>VLOOKUP(A:A,[1]TDSheet!$A:$AG,33,0)</f>
        <v>305.95680000000004</v>
      </c>
      <c r="AG34" s="13">
        <f>VLOOKUP(A:A,[1]TDSheet!$A:$W,23,0)</f>
        <v>301.98</v>
      </c>
      <c r="AH34" s="13">
        <f>VLOOKUP(A:A,[4]TDSheet!$A:$D,4,0)</f>
        <v>292.12299999999999</v>
      </c>
      <c r="AI34" s="13" t="str">
        <f>VLOOKUP(A:A,[1]TDSheet!$A:$AI,35,0)</f>
        <v>оконч</v>
      </c>
      <c r="AJ34" s="13">
        <f t="shared" si="15"/>
        <v>200</v>
      </c>
      <c r="AK34" s="13">
        <f t="shared" si="16"/>
        <v>200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110.68600000000001</v>
      </c>
      <c r="D35" s="8">
        <v>47.225000000000001</v>
      </c>
      <c r="E35" s="8">
        <v>123.90600000000001</v>
      </c>
      <c r="F35" s="8">
        <v>27.202000000000002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131.95599999999999</v>
      </c>
      <c r="K35" s="13">
        <f t="shared" si="11"/>
        <v>-8.0499999999999829</v>
      </c>
      <c r="L35" s="13">
        <f>VLOOKUP(A:A,[1]TDSheet!$A:$U,21,0)</f>
        <v>20</v>
      </c>
      <c r="M35" s="13">
        <f>VLOOKUP(A:A,[1]TDSheet!$A:$V,22,0)</f>
        <v>30</v>
      </c>
      <c r="N35" s="13">
        <f>VLOOKUP(A:A,[1]TDSheet!$A:$X,24,0)</f>
        <v>20</v>
      </c>
      <c r="O35" s="13">
        <f>VLOOKUP(A:A,[1]TDSheet!$A:$O,15,0)</f>
        <v>0</v>
      </c>
      <c r="P35" s="13"/>
      <c r="Q35" s="13"/>
      <c r="R35" s="13"/>
      <c r="S35" s="13"/>
      <c r="T35" s="13"/>
      <c r="U35" s="13"/>
      <c r="V35" s="13"/>
      <c r="W35" s="13">
        <f t="shared" si="12"/>
        <v>24.781200000000002</v>
      </c>
      <c r="X35" s="15">
        <v>50</v>
      </c>
      <c r="Y35" s="16">
        <f t="shared" si="13"/>
        <v>5.9400674705018313</v>
      </c>
      <c r="Z35" s="13">
        <f t="shared" si="14"/>
        <v>1.0976869562410214</v>
      </c>
      <c r="AA35" s="13"/>
      <c r="AB35" s="13"/>
      <c r="AC35" s="13"/>
      <c r="AD35" s="13"/>
      <c r="AE35" s="13">
        <f>VLOOKUP(A:A,[1]TDSheet!$A:$AF,32,0)</f>
        <v>25.526400000000002</v>
      </c>
      <c r="AF35" s="13">
        <f>VLOOKUP(A:A,[1]TDSheet!$A:$AG,33,0)</f>
        <v>21.680399999999999</v>
      </c>
      <c r="AG35" s="13">
        <f>VLOOKUP(A:A,[1]TDSheet!$A:$W,23,0)</f>
        <v>22.572600000000001</v>
      </c>
      <c r="AH35" s="13">
        <f>VLOOKUP(A:A,[4]TDSheet!$A:$D,4,0)</f>
        <v>9.4710000000000001</v>
      </c>
      <c r="AI35" s="13">
        <f>VLOOKUP(A:A,[1]TDSheet!$A:$AI,35,0)</f>
        <v>0</v>
      </c>
      <c r="AJ35" s="13">
        <f t="shared" si="15"/>
        <v>50</v>
      </c>
      <c r="AK35" s="13">
        <f t="shared" si="16"/>
        <v>50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363.49900000000002</v>
      </c>
      <c r="D36" s="8">
        <v>22.24</v>
      </c>
      <c r="E36" s="8">
        <v>176.87899999999999</v>
      </c>
      <c r="F36" s="8">
        <v>186.75800000000001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195.43299999999999</v>
      </c>
      <c r="K36" s="13">
        <f t="shared" si="11"/>
        <v>-18.554000000000002</v>
      </c>
      <c r="L36" s="13">
        <f>VLOOKUP(A:A,[1]TDSheet!$A:$U,21,0)</f>
        <v>0</v>
      </c>
      <c r="M36" s="13">
        <f>VLOOKUP(A:A,[1]TDSheet!$A:$V,22,0)</f>
        <v>0</v>
      </c>
      <c r="N36" s="13">
        <f>VLOOKUP(A:A,[1]TDSheet!$A:$X,24,0)</f>
        <v>0</v>
      </c>
      <c r="O36" s="13">
        <f>VLOOKUP(A:A,[1]TDSheet!$A:$O,15,0)</f>
        <v>0</v>
      </c>
      <c r="P36" s="13"/>
      <c r="Q36" s="13"/>
      <c r="R36" s="13"/>
      <c r="S36" s="13"/>
      <c r="T36" s="13"/>
      <c r="U36" s="13"/>
      <c r="V36" s="13"/>
      <c r="W36" s="13">
        <f t="shared" si="12"/>
        <v>35.375799999999998</v>
      </c>
      <c r="X36" s="15">
        <v>30</v>
      </c>
      <c r="Y36" s="16">
        <f t="shared" si="13"/>
        <v>6.1272960611491474</v>
      </c>
      <c r="Z36" s="13">
        <f t="shared" si="14"/>
        <v>5.2792587022766986</v>
      </c>
      <c r="AA36" s="13"/>
      <c r="AB36" s="13"/>
      <c r="AC36" s="13"/>
      <c r="AD36" s="13"/>
      <c r="AE36" s="13">
        <f>VLOOKUP(A:A,[1]TDSheet!$A:$AF,32,0)</f>
        <v>88.856799999999993</v>
      </c>
      <c r="AF36" s="13">
        <f>VLOOKUP(A:A,[1]TDSheet!$A:$AG,33,0)</f>
        <v>50.876999999999995</v>
      </c>
      <c r="AG36" s="13">
        <f>VLOOKUP(A:A,[1]TDSheet!$A:$W,23,0)</f>
        <v>30.298000000000002</v>
      </c>
      <c r="AH36" s="13">
        <f>VLOOKUP(A:A,[4]TDSheet!$A:$D,4,0)</f>
        <v>30.202999999999999</v>
      </c>
      <c r="AI36" s="13">
        <f>VLOOKUP(A:A,[1]TDSheet!$A:$AI,35,0)</f>
        <v>0</v>
      </c>
      <c r="AJ36" s="13">
        <f t="shared" si="15"/>
        <v>30</v>
      </c>
      <c r="AK36" s="13">
        <f t="shared" si="16"/>
        <v>30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82.179000000000002</v>
      </c>
      <c r="D37" s="8">
        <v>94.664000000000001</v>
      </c>
      <c r="E37" s="8">
        <v>145.08199999999999</v>
      </c>
      <c r="F37" s="8">
        <v>29.071000000000002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168.36199999999999</v>
      </c>
      <c r="K37" s="13">
        <f t="shared" si="11"/>
        <v>-23.28</v>
      </c>
      <c r="L37" s="13">
        <f>VLOOKUP(A:A,[1]TDSheet!$A:$U,21,0)</f>
        <v>50</v>
      </c>
      <c r="M37" s="13">
        <f>VLOOKUP(A:A,[1]TDSheet!$A:$V,22,0)</f>
        <v>40</v>
      </c>
      <c r="N37" s="13">
        <f>VLOOKUP(A:A,[1]TDSheet!$A:$X,24,0)</f>
        <v>30</v>
      </c>
      <c r="O37" s="13">
        <f>VLOOKUP(A:A,[1]TDSheet!$A:$O,15,0)</f>
        <v>0</v>
      </c>
      <c r="P37" s="13"/>
      <c r="Q37" s="13"/>
      <c r="R37" s="13"/>
      <c r="S37" s="13"/>
      <c r="T37" s="13"/>
      <c r="U37" s="13"/>
      <c r="V37" s="13"/>
      <c r="W37" s="13">
        <f t="shared" si="12"/>
        <v>29.016399999999997</v>
      </c>
      <c r="X37" s="15">
        <v>30</v>
      </c>
      <c r="Y37" s="16">
        <f t="shared" si="13"/>
        <v>6.1713720516673334</v>
      </c>
      <c r="Z37" s="13">
        <f t="shared" si="14"/>
        <v>1.0018816944900126</v>
      </c>
      <c r="AA37" s="13"/>
      <c r="AB37" s="13"/>
      <c r="AC37" s="13"/>
      <c r="AD37" s="13"/>
      <c r="AE37" s="13">
        <f>VLOOKUP(A:A,[1]TDSheet!$A:$AF,32,0)</f>
        <v>21.94</v>
      </c>
      <c r="AF37" s="13">
        <f>VLOOKUP(A:A,[1]TDSheet!$A:$AG,33,0)</f>
        <v>24.488599999999998</v>
      </c>
      <c r="AG37" s="13">
        <f>VLOOKUP(A:A,[1]TDSheet!$A:$W,23,0)</f>
        <v>27.943599999999996</v>
      </c>
      <c r="AH37" s="13">
        <f>VLOOKUP(A:A,[4]TDSheet!$A:$D,4,0)</f>
        <v>24.878</v>
      </c>
      <c r="AI37" s="13">
        <f>VLOOKUP(A:A,[1]TDSheet!$A:$AI,35,0)</f>
        <v>0</v>
      </c>
      <c r="AJ37" s="13">
        <f t="shared" si="15"/>
        <v>30</v>
      </c>
      <c r="AK37" s="13">
        <f t="shared" si="16"/>
        <v>30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219.744</v>
      </c>
      <c r="D38" s="8">
        <v>173.55</v>
      </c>
      <c r="E38" s="8">
        <v>297.09699999999998</v>
      </c>
      <c r="F38" s="8">
        <v>82.302000000000007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305.07299999999998</v>
      </c>
      <c r="K38" s="13">
        <f t="shared" si="11"/>
        <v>-7.9759999999999991</v>
      </c>
      <c r="L38" s="13">
        <f>VLOOKUP(A:A,[1]TDSheet!$A:$U,21,0)</f>
        <v>40</v>
      </c>
      <c r="M38" s="13">
        <f>VLOOKUP(A:A,[1]TDSheet!$A:$V,22,0)</f>
        <v>80</v>
      </c>
      <c r="N38" s="13">
        <f>VLOOKUP(A:A,[1]TDSheet!$A:$X,24,0)</f>
        <v>60</v>
      </c>
      <c r="O38" s="13">
        <f>VLOOKUP(A:A,[1]TDSheet!$A:$O,15,0)</f>
        <v>0</v>
      </c>
      <c r="P38" s="13"/>
      <c r="Q38" s="13"/>
      <c r="R38" s="13"/>
      <c r="S38" s="13"/>
      <c r="T38" s="13"/>
      <c r="U38" s="13"/>
      <c r="V38" s="13"/>
      <c r="W38" s="13">
        <f t="shared" si="12"/>
        <v>59.419399999999996</v>
      </c>
      <c r="X38" s="15">
        <v>100</v>
      </c>
      <c r="Y38" s="16">
        <f t="shared" si="13"/>
        <v>6.097368872792388</v>
      </c>
      <c r="Z38" s="13">
        <f t="shared" si="14"/>
        <v>1.3851031817891128</v>
      </c>
      <c r="AA38" s="13"/>
      <c r="AB38" s="13"/>
      <c r="AC38" s="13"/>
      <c r="AD38" s="13"/>
      <c r="AE38" s="13">
        <f>VLOOKUP(A:A,[1]TDSheet!$A:$AF,32,0)</f>
        <v>57.107399999999998</v>
      </c>
      <c r="AF38" s="13">
        <f>VLOOKUP(A:A,[1]TDSheet!$A:$AG,33,0)</f>
        <v>50.703400000000002</v>
      </c>
      <c r="AG38" s="13">
        <f>VLOOKUP(A:A,[1]TDSheet!$A:$W,23,0)</f>
        <v>55.793399999999998</v>
      </c>
      <c r="AH38" s="13">
        <f>VLOOKUP(A:A,[4]TDSheet!$A:$D,4,0)</f>
        <v>72.215000000000003</v>
      </c>
      <c r="AI38" s="13">
        <f>VLOOKUP(A:A,[1]TDSheet!$A:$AI,35,0)</f>
        <v>0</v>
      </c>
      <c r="AJ38" s="13">
        <f t="shared" si="15"/>
        <v>100</v>
      </c>
      <c r="AK38" s="13">
        <f t="shared" si="16"/>
        <v>100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154.048</v>
      </c>
      <c r="D39" s="8">
        <v>226.15</v>
      </c>
      <c r="E39" s="8">
        <v>211.023</v>
      </c>
      <c r="F39" s="8">
        <v>161.995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258.47899999999998</v>
      </c>
      <c r="K39" s="13">
        <f t="shared" si="11"/>
        <v>-47.455999999999989</v>
      </c>
      <c r="L39" s="13">
        <f>VLOOKUP(A:A,[1]TDSheet!$A:$U,21,0)</f>
        <v>0</v>
      </c>
      <c r="M39" s="13">
        <f>VLOOKUP(A:A,[1]TDSheet!$A:$V,22,0)</f>
        <v>50</v>
      </c>
      <c r="N39" s="13">
        <f>VLOOKUP(A:A,[1]TDSheet!$A:$X,24,0)</f>
        <v>50</v>
      </c>
      <c r="O39" s="13">
        <f>VLOOKUP(A:A,[1]TDSheet!$A:$O,15,0)</f>
        <v>0</v>
      </c>
      <c r="P39" s="13"/>
      <c r="Q39" s="13"/>
      <c r="R39" s="13"/>
      <c r="S39" s="13"/>
      <c r="T39" s="13"/>
      <c r="U39" s="13"/>
      <c r="V39" s="13"/>
      <c r="W39" s="13">
        <f t="shared" si="12"/>
        <v>42.204599999999999</v>
      </c>
      <c r="X39" s="15"/>
      <c r="Y39" s="16">
        <f t="shared" si="13"/>
        <v>6.2077356496685194</v>
      </c>
      <c r="Z39" s="13">
        <f t="shared" si="14"/>
        <v>3.8383256801391319</v>
      </c>
      <c r="AA39" s="13"/>
      <c r="AB39" s="13"/>
      <c r="AC39" s="13"/>
      <c r="AD39" s="13"/>
      <c r="AE39" s="13">
        <f>VLOOKUP(A:A,[1]TDSheet!$A:$AF,32,0)</f>
        <v>40.940199999999997</v>
      </c>
      <c r="AF39" s="13">
        <f>VLOOKUP(A:A,[1]TDSheet!$A:$AG,33,0)</f>
        <v>38.344200000000001</v>
      </c>
      <c r="AG39" s="13">
        <f>VLOOKUP(A:A,[1]TDSheet!$A:$W,23,0)</f>
        <v>47.008200000000002</v>
      </c>
      <c r="AH39" s="13">
        <f>VLOOKUP(A:A,[4]TDSheet!$A:$D,4,0)</f>
        <v>43.08</v>
      </c>
      <c r="AI39" s="13">
        <f>VLOOKUP(A:A,[1]TDSheet!$A:$AI,35,0)</f>
        <v>0</v>
      </c>
      <c r="AJ39" s="13">
        <f t="shared" si="15"/>
        <v>0</v>
      </c>
      <c r="AK39" s="13">
        <f t="shared" si="16"/>
        <v>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216.11500000000001</v>
      </c>
      <c r="D40" s="8">
        <v>51.578000000000003</v>
      </c>
      <c r="E40" s="8">
        <v>175.886</v>
      </c>
      <c r="F40" s="8">
        <v>83.191000000000003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197.642</v>
      </c>
      <c r="K40" s="13">
        <f t="shared" si="11"/>
        <v>-21.756</v>
      </c>
      <c r="L40" s="13">
        <f>VLOOKUP(A:A,[1]TDSheet!$A:$U,21,0)</f>
        <v>0</v>
      </c>
      <c r="M40" s="13">
        <f>VLOOKUP(A:A,[1]TDSheet!$A:$V,22,0)</f>
        <v>60</v>
      </c>
      <c r="N40" s="13">
        <f>VLOOKUP(A:A,[1]TDSheet!$A:$X,24,0)</f>
        <v>30</v>
      </c>
      <c r="O40" s="13">
        <f>VLOOKUP(A:A,[1]TDSheet!$A:$O,15,0)</f>
        <v>0</v>
      </c>
      <c r="P40" s="13"/>
      <c r="Q40" s="13"/>
      <c r="R40" s="13"/>
      <c r="S40" s="13"/>
      <c r="T40" s="13"/>
      <c r="U40" s="13"/>
      <c r="V40" s="13"/>
      <c r="W40" s="13">
        <f t="shared" si="12"/>
        <v>35.177199999999999</v>
      </c>
      <c r="X40" s="15">
        <v>50</v>
      </c>
      <c r="Y40" s="16">
        <f t="shared" si="13"/>
        <v>6.3447630851801735</v>
      </c>
      <c r="Z40" s="13">
        <f t="shared" si="14"/>
        <v>2.3649125001421378</v>
      </c>
      <c r="AA40" s="13"/>
      <c r="AB40" s="13"/>
      <c r="AC40" s="13"/>
      <c r="AD40" s="13"/>
      <c r="AE40" s="13">
        <f>VLOOKUP(A:A,[1]TDSheet!$A:$AF,32,0)</f>
        <v>44.961399999999998</v>
      </c>
      <c r="AF40" s="13">
        <f>VLOOKUP(A:A,[1]TDSheet!$A:$AG,33,0)</f>
        <v>42.083999999999996</v>
      </c>
      <c r="AG40" s="13">
        <f>VLOOKUP(A:A,[1]TDSheet!$A:$W,23,0)</f>
        <v>35.732999999999997</v>
      </c>
      <c r="AH40" s="13">
        <f>VLOOKUP(A:A,[4]TDSheet!$A:$D,4,0)</f>
        <v>45.951999999999998</v>
      </c>
      <c r="AI40" s="13">
        <f>VLOOKUP(A:A,[1]TDSheet!$A:$AI,35,0)</f>
        <v>0</v>
      </c>
      <c r="AJ40" s="13">
        <f t="shared" si="15"/>
        <v>50</v>
      </c>
      <c r="AK40" s="13">
        <f t="shared" si="16"/>
        <v>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2589</v>
      </c>
      <c r="D41" s="8">
        <v>2638</v>
      </c>
      <c r="E41" s="17">
        <v>1976</v>
      </c>
      <c r="F41" s="18">
        <v>811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1407</v>
      </c>
      <c r="K41" s="13">
        <f t="shared" si="11"/>
        <v>569</v>
      </c>
      <c r="L41" s="13">
        <f>VLOOKUP(A:A,[1]TDSheet!$A:$U,21,0)</f>
        <v>100</v>
      </c>
      <c r="M41" s="13">
        <f>VLOOKUP(A:A,[1]TDSheet!$A:$V,22,0)</f>
        <v>500</v>
      </c>
      <c r="N41" s="13">
        <f>VLOOKUP(A:A,[1]TDSheet!$A:$X,24,0)</f>
        <v>400</v>
      </c>
      <c r="O41" s="13">
        <f>VLOOKUP(A:A,[1]TDSheet!$A:$O,15,0)</f>
        <v>0</v>
      </c>
      <c r="P41" s="13"/>
      <c r="Q41" s="13"/>
      <c r="R41" s="13"/>
      <c r="S41" s="13"/>
      <c r="T41" s="13"/>
      <c r="U41" s="13"/>
      <c r="V41" s="13"/>
      <c r="W41" s="13">
        <f t="shared" si="12"/>
        <v>395.2</v>
      </c>
      <c r="X41" s="15">
        <v>600</v>
      </c>
      <c r="Y41" s="16">
        <f t="shared" si="13"/>
        <v>6.1007085020242915</v>
      </c>
      <c r="Z41" s="13">
        <f t="shared" si="14"/>
        <v>2.0521255060728745</v>
      </c>
      <c r="AA41" s="13"/>
      <c r="AB41" s="13"/>
      <c r="AC41" s="13"/>
      <c r="AD41" s="13"/>
      <c r="AE41" s="13">
        <f>VLOOKUP(A:A,[1]TDSheet!$A:$AF,32,0)</f>
        <v>405.4</v>
      </c>
      <c r="AF41" s="13">
        <f>VLOOKUP(A:A,[1]TDSheet!$A:$AG,33,0)</f>
        <v>356.2</v>
      </c>
      <c r="AG41" s="13">
        <f>VLOOKUP(A:A,[1]TDSheet!$A:$W,23,0)</f>
        <v>374.6</v>
      </c>
      <c r="AH41" s="13">
        <f>VLOOKUP(A:A,[4]TDSheet!$A:$D,4,0)</f>
        <v>342</v>
      </c>
      <c r="AI41" s="13" t="str">
        <f>VLOOKUP(A:A,[1]TDSheet!$A:$AI,35,0)</f>
        <v>сентак</v>
      </c>
      <c r="AJ41" s="13">
        <f t="shared" si="15"/>
        <v>600</v>
      </c>
      <c r="AK41" s="13">
        <f t="shared" si="16"/>
        <v>210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5157</v>
      </c>
      <c r="D42" s="8">
        <v>9697</v>
      </c>
      <c r="E42" s="17">
        <v>5564</v>
      </c>
      <c r="F42" s="18">
        <v>2562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4254</v>
      </c>
      <c r="K42" s="13">
        <f t="shared" si="11"/>
        <v>1310</v>
      </c>
      <c r="L42" s="13">
        <f>VLOOKUP(A:A,[1]TDSheet!$A:$U,21,0)</f>
        <v>400</v>
      </c>
      <c r="M42" s="13">
        <f>VLOOKUP(A:A,[1]TDSheet!$A:$V,22,0)</f>
        <v>1300</v>
      </c>
      <c r="N42" s="13">
        <f>VLOOKUP(A:A,[1]TDSheet!$A:$X,24,0)</f>
        <v>1200</v>
      </c>
      <c r="O42" s="13">
        <f>VLOOKUP(A:A,[1]TDSheet!$A:$O,15,0)</f>
        <v>0</v>
      </c>
      <c r="P42" s="13"/>
      <c r="Q42" s="13"/>
      <c r="R42" s="13"/>
      <c r="S42" s="13"/>
      <c r="T42" s="13">
        <v>612</v>
      </c>
      <c r="U42" s="13"/>
      <c r="V42" s="13"/>
      <c r="W42" s="13">
        <f t="shared" si="12"/>
        <v>985.6</v>
      </c>
      <c r="X42" s="15">
        <v>800</v>
      </c>
      <c r="Y42" s="16">
        <f t="shared" si="13"/>
        <v>6.3534902597402594</v>
      </c>
      <c r="Z42" s="13">
        <f t="shared" si="14"/>
        <v>2.5994318181818183</v>
      </c>
      <c r="AA42" s="13"/>
      <c r="AB42" s="13"/>
      <c r="AC42" s="13"/>
      <c r="AD42" s="13">
        <f>VLOOKUP(A:A,[3]TDSheet!$A:$D,4,0)</f>
        <v>636</v>
      </c>
      <c r="AE42" s="13">
        <f>VLOOKUP(A:A,[1]TDSheet!$A:$AF,32,0)</f>
        <v>949.4</v>
      </c>
      <c r="AF42" s="13">
        <f>VLOOKUP(A:A,[1]TDSheet!$A:$AG,33,0)</f>
        <v>822</v>
      </c>
      <c r="AG42" s="13">
        <f>VLOOKUP(A:A,[1]TDSheet!$A:$W,23,0)</f>
        <v>1001</v>
      </c>
      <c r="AH42" s="13">
        <f>VLOOKUP(A:A,[4]TDSheet!$A:$D,4,0)</f>
        <v>664</v>
      </c>
      <c r="AI42" s="13">
        <f>VLOOKUP(A:A,[1]TDSheet!$A:$AI,35,0)</f>
        <v>0</v>
      </c>
      <c r="AJ42" s="13">
        <f t="shared" si="15"/>
        <v>1412</v>
      </c>
      <c r="AK42" s="13">
        <f t="shared" si="16"/>
        <v>564.80000000000007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3865</v>
      </c>
      <c r="D43" s="8">
        <v>1519</v>
      </c>
      <c r="E43" s="8">
        <v>3984</v>
      </c>
      <c r="F43" s="8">
        <v>1304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4058</v>
      </c>
      <c r="K43" s="13">
        <f t="shared" si="11"/>
        <v>-74</v>
      </c>
      <c r="L43" s="13">
        <f>VLOOKUP(A:A,[1]TDSheet!$A:$U,21,0)</f>
        <v>400</v>
      </c>
      <c r="M43" s="13">
        <f>VLOOKUP(A:A,[1]TDSheet!$A:$V,22,0)</f>
        <v>800</v>
      </c>
      <c r="N43" s="13">
        <f>VLOOKUP(A:A,[1]TDSheet!$A:$X,24,0)</f>
        <v>700</v>
      </c>
      <c r="O43" s="13">
        <f>VLOOKUP(A:A,[1]TDSheet!$A:$O,15,0)</f>
        <v>0</v>
      </c>
      <c r="P43" s="13"/>
      <c r="Q43" s="13"/>
      <c r="R43" s="13"/>
      <c r="S43" s="13"/>
      <c r="T43" s="13">
        <v>1050</v>
      </c>
      <c r="U43" s="13"/>
      <c r="V43" s="13"/>
      <c r="W43" s="13">
        <f t="shared" si="12"/>
        <v>596.79999999999995</v>
      </c>
      <c r="X43" s="15">
        <v>600</v>
      </c>
      <c r="Y43" s="16">
        <f t="shared" si="13"/>
        <v>6.3739946380697052</v>
      </c>
      <c r="Z43" s="13">
        <f t="shared" si="14"/>
        <v>2.1849865951742631</v>
      </c>
      <c r="AA43" s="13"/>
      <c r="AB43" s="13"/>
      <c r="AC43" s="13"/>
      <c r="AD43" s="13">
        <f>VLOOKUP(A:A,[3]TDSheet!$A:$D,4,0)</f>
        <v>1000</v>
      </c>
      <c r="AE43" s="13">
        <f>VLOOKUP(A:A,[1]TDSheet!$A:$AF,32,0)</f>
        <v>757.4</v>
      </c>
      <c r="AF43" s="13">
        <f>VLOOKUP(A:A,[1]TDSheet!$A:$AG,33,0)</f>
        <v>452</v>
      </c>
      <c r="AG43" s="13">
        <f>VLOOKUP(A:A,[1]TDSheet!$A:$W,23,0)</f>
        <v>600.20000000000005</v>
      </c>
      <c r="AH43" s="13">
        <f>VLOOKUP(A:A,[4]TDSheet!$A:$D,4,0)</f>
        <v>647</v>
      </c>
      <c r="AI43" s="13" t="str">
        <f>VLOOKUP(A:A,[1]TDSheet!$A:$AI,35,0)</f>
        <v>сентак</v>
      </c>
      <c r="AJ43" s="13">
        <f t="shared" si="15"/>
        <v>1650</v>
      </c>
      <c r="AK43" s="13">
        <f t="shared" si="16"/>
        <v>742.5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512.32299999999998</v>
      </c>
      <c r="D44" s="8">
        <v>584.77599999999995</v>
      </c>
      <c r="E44" s="8">
        <v>754.31</v>
      </c>
      <c r="F44" s="8">
        <v>325.858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716.86099999999999</v>
      </c>
      <c r="K44" s="13">
        <f t="shared" si="11"/>
        <v>37.448999999999955</v>
      </c>
      <c r="L44" s="13">
        <f>VLOOKUP(A:A,[1]TDSheet!$A:$U,21,0)</f>
        <v>100</v>
      </c>
      <c r="M44" s="13">
        <f>VLOOKUP(A:A,[1]TDSheet!$A:$V,22,0)</f>
        <v>180</v>
      </c>
      <c r="N44" s="13">
        <f>VLOOKUP(A:A,[1]TDSheet!$A:$X,24,0)</f>
        <v>150</v>
      </c>
      <c r="O44" s="13">
        <f>VLOOKUP(A:A,[1]TDSheet!$A:$O,15,0)</f>
        <v>0</v>
      </c>
      <c r="P44" s="13"/>
      <c r="Q44" s="13"/>
      <c r="R44" s="13"/>
      <c r="S44" s="13"/>
      <c r="T44" s="13"/>
      <c r="U44" s="13"/>
      <c r="V44" s="13"/>
      <c r="W44" s="13">
        <f t="shared" si="12"/>
        <v>150.86199999999999</v>
      </c>
      <c r="X44" s="15">
        <v>180</v>
      </c>
      <c r="Y44" s="16">
        <f t="shared" si="13"/>
        <v>6.2034044358420273</v>
      </c>
      <c r="Z44" s="13">
        <f t="shared" si="14"/>
        <v>2.1599740159881216</v>
      </c>
      <c r="AA44" s="13"/>
      <c r="AB44" s="13"/>
      <c r="AC44" s="13"/>
      <c r="AD44" s="13"/>
      <c r="AE44" s="13">
        <f>VLOOKUP(A:A,[1]TDSheet!$A:$AF,32,0)</f>
        <v>150.80360000000002</v>
      </c>
      <c r="AF44" s="13">
        <f>VLOOKUP(A:A,[1]TDSheet!$A:$AG,33,0)</f>
        <v>129.34880000000001</v>
      </c>
      <c r="AG44" s="13">
        <f>VLOOKUP(A:A,[1]TDSheet!$A:$W,23,0)</f>
        <v>148.19919999999999</v>
      </c>
      <c r="AH44" s="13">
        <f>VLOOKUP(A:A,[4]TDSheet!$A:$D,4,0)</f>
        <v>144.9</v>
      </c>
      <c r="AI44" s="13">
        <f>VLOOKUP(A:A,[1]TDSheet!$A:$AI,35,0)</f>
        <v>0</v>
      </c>
      <c r="AJ44" s="13">
        <f t="shared" si="15"/>
        <v>180</v>
      </c>
      <c r="AK44" s="13">
        <f t="shared" si="16"/>
        <v>180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1747</v>
      </c>
      <c r="D45" s="8">
        <v>1044</v>
      </c>
      <c r="E45" s="8">
        <v>1031</v>
      </c>
      <c r="F45" s="8">
        <v>1735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1059</v>
      </c>
      <c r="K45" s="13">
        <f t="shared" si="11"/>
        <v>-28</v>
      </c>
      <c r="L45" s="13">
        <f>VLOOKUP(A:A,[1]TDSheet!$A:$U,21,0)</f>
        <v>0</v>
      </c>
      <c r="M45" s="13">
        <f>VLOOKUP(A:A,[1]TDSheet!$A:$V,22,0)</f>
        <v>0</v>
      </c>
      <c r="N45" s="13">
        <f>VLOOKUP(A:A,[1]TDSheet!$A:$X,24,0)</f>
        <v>1000</v>
      </c>
      <c r="O45" s="13">
        <f>VLOOKUP(A:A,[1]TDSheet!$A:$O,15,0)</f>
        <v>0</v>
      </c>
      <c r="P45" s="13"/>
      <c r="Q45" s="13"/>
      <c r="R45" s="13"/>
      <c r="S45" s="13"/>
      <c r="T45" s="13"/>
      <c r="U45" s="13"/>
      <c r="V45" s="13"/>
      <c r="W45" s="13">
        <f t="shared" si="12"/>
        <v>206.2</v>
      </c>
      <c r="X45" s="15"/>
      <c r="Y45" s="16">
        <f t="shared" si="13"/>
        <v>13.263821532492726</v>
      </c>
      <c r="Z45" s="13">
        <f t="shared" si="14"/>
        <v>8.4141610087293888</v>
      </c>
      <c r="AA45" s="13"/>
      <c r="AB45" s="13"/>
      <c r="AC45" s="13"/>
      <c r="AD45" s="13"/>
      <c r="AE45" s="13">
        <f>VLOOKUP(A:A,[1]TDSheet!$A:$AF,32,0)</f>
        <v>191</v>
      </c>
      <c r="AF45" s="13">
        <f>VLOOKUP(A:A,[1]TDSheet!$A:$AG,33,0)</f>
        <v>145.4</v>
      </c>
      <c r="AG45" s="13">
        <f>VLOOKUP(A:A,[1]TDSheet!$A:$W,23,0)</f>
        <v>256.39999999999998</v>
      </c>
      <c r="AH45" s="13">
        <f>VLOOKUP(A:A,[4]TDSheet!$A:$D,4,0)</f>
        <v>159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1135</v>
      </c>
      <c r="D46" s="8">
        <v>1574</v>
      </c>
      <c r="E46" s="8">
        <v>1721</v>
      </c>
      <c r="F46" s="8">
        <v>927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1794</v>
      </c>
      <c r="K46" s="13">
        <f t="shared" si="11"/>
        <v>-73</v>
      </c>
      <c r="L46" s="13">
        <f>VLOOKUP(A:A,[1]TDSheet!$A:$U,21,0)</f>
        <v>200</v>
      </c>
      <c r="M46" s="13">
        <f>VLOOKUP(A:A,[1]TDSheet!$A:$V,22,0)</f>
        <v>400</v>
      </c>
      <c r="N46" s="13">
        <f>VLOOKUP(A:A,[1]TDSheet!$A:$X,24,0)</f>
        <v>400</v>
      </c>
      <c r="O46" s="13">
        <f>VLOOKUP(A:A,[1]TDSheet!$A:$O,15,0)</f>
        <v>0</v>
      </c>
      <c r="P46" s="13"/>
      <c r="Q46" s="13"/>
      <c r="R46" s="13"/>
      <c r="S46" s="13"/>
      <c r="T46" s="13"/>
      <c r="U46" s="13"/>
      <c r="V46" s="13"/>
      <c r="W46" s="13">
        <f t="shared" si="12"/>
        <v>344.2</v>
      </c>
      <c r="X46" s="15">
        <v>300</v>
      </c>
      <c r="Y46" s="16">
        <f t="shared" si="13"/>
        <v>6.4700755374782108</v>
      </c>
      <c r="Z46" s="13">
        <f t="shared" si="14"/>
        <v>2.693201626961069</v>
      </c>
      <c r="AA46" s="13"/>
      <c r="AB46" s="13"/>
      <c r="AC46" s="13"/>
      <c r="AD46" s="13"/>
      <c r="AE46" s="13">
        <f>VLOOKUP(A:A,[1]TDSheet!$A:$AF,32,0)</f>
        <v>321.39999999999998</v>
      </c>
      <c r="AF46" s="13">
        <f>VLOOKUP(A:A,[1]TDSheet!$A:$AG,33,0)</f>
        <v>283.39999999999998</v>
      </c>
      <c r="AG46" s="13">
        <f>VLOOKUP(A:A,[1]TDSheet!$A:$W,23,0)</f>
        <v>359</v>
      </c>
      <c r="AH46" s="13">
        <f>VLOOKUP(A:A,[4]TDSheet!$A:$D,4,0)</f>
        <v>392</v>
      </c>
      <c r="AI46" s="13">
        <f>VLOOKUP(A:A,[1]TDSheet!$A:$AI,35,0)</f>
        <v>0</v>
      </c>
      <c r="AJ46" s="13">
        <f t="shared" si="15"/>
        <v>300</v>
      </c>
      <c r="AK46" s="13">
        <f t="shared" si="16"/>
        <v>105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179.941</v>
      </c>
      <c r="D47" s="8">
        <v>203.101</v>
      </c>
      <c r="E47" s="8">
        <v>254.232</v>
      </c>
      <c r="F47" s="8">
        <v>122.236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255.1</v>
      </c>
      <c r="K47" s="13">
        <f t="shared" si="11"/>
        <v>-0.867999999999995</v>
      </c>
      <c r="L47" s="13">
        <f>VLOOKUP(A:A,[1]TDSheet!$A:$U,21,0)</f>
        <v>20</v>
      </c>
      <c r="M47" s="13">
        <f>VLOOKUP(A:A,[1]TDSheet!$A:$V,22,0)</f>
        <v>50</v>
      </c>
      <c r="N47" s="13">
        <f>VLOOKUP(A:A,[1]TDSheet!$A:$X,24,0)</f>
        <v>50</v>
      </c>
      <c r="O47" s="13">
        <f>VLOOKUP(A:A,[1]TDSheet!$A:$O,15,0)</f>
        <v>0</v>
      </c>
      <c r="P47" s="13"/>
      <c r="Q47" s="13"/>
      <c r="R47" s="13"/>
      <c r="S47" s="13"/>
      <c r="T47" s="13"/>
      <c r="U47" s="13"/>
      <c r="V47" s="13"/>
      <c r="W47" s="13">
        <f t="shared" si="12"/>
        <v>50.846400000000003</v>
      </c>
      <c r="X47" s="15">
        <v>80</v>
      </c>
      <c r="Y47" s="16">
        <f t="shared" si="13"/>
        <v>6.337439818748229</v>
      </c>
      <c r="Z47" s="13">
        <f t="shared" si="14"/>
        <v>2.4040246703798105</v>
      </c>
      <c r="AA47" s="13"/>
      <c r="AB47" s="13"/>
      <c r="AC47" s="13"/>
      <c r="AD47" s="13"/>
      <c r="AE47" s="13">
        <f>VLOOKUP(A:A,[1]TDSheet!$A:$AF,32,0)</f>
        <v>49.930799999999998</v>
      </c>
      <c r="AF47" s="13">
        <f>VLOOKUP(A:A,[1]TDSheet!$A:$AG,33,0)</f>
        <v>45.287400000000005</v>
      </c>
      <c r="AG47" s="13">
        <f>VLOOKUP(A:A,[1]TDSheet!$A:$W,23,0)</f>
        <v>48.989199999999997</v>
      </c>
      <c r="AH47" s="13">
        <f>VLOOKUP(A:A,[4]TDSheet!$A:$D,4,0)</f>
        <v>49.478999999999999</v>
      </c>
      <c r="AI47" s="13">
        <f>VLOOKUP(A:A,[1]TDSheet!$A:$AI,35,0)</f>
        <v>0</v>
      </c>
      <c r="AJ47" s="13">
        <f t="shared" si="15"/>
        <v>80</v>
      </c>
      <c r="AK47" s="13">
        <f t="shared" si="16"/>
        <v>80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1888</v>
      </c>
      <c r="D48" s="8">
        <v>2109</v>
      </c>
      <c r="E48" s="8">
        <v>2333</v>
      </c>
      <c r="F48" s="8">
        <v>1515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2424</v>
      </c>
      <c r="K48" s="13">
        <f t="shared" si="11"/>
        <v>-91</v>
      </c>
      <c r="L48" s="13">
        <f>VLOOKUP(A:A,[1]TDSheet!$A:$U,21,0)</f>
        <v>0</v>
      </c>
      <c r="M48" s="13">
        <f>VLOOKUP(A:A,[1]TDSheet!$A:$V,22,0)</f>
        <v>650</v>
      </c>
      <c r="N48" s="13">
        <f>VLOOKUP(A:A,[1]TDSheet!$A:$X,24,0)</f>
        <v>600</v>
      </c>
      <c r="O48" s="13">
        <f>VLOOKUP(A:A,[1]TDSheet!$A:$O,15,0)</f>
        <v>0</v>
      </c>
      <c r="P48" s="13"/>
      <c r="Q48" s="13"/>
      <c r="R48" s="13"/>
      <c r="S48" s="13"/>
      <c r="T48" s="13"/>
      <c r="U48" s="13"/>
      <c r="V48" s="13"/>
      <c r="W48" s="13">
        <f t="shared" si="12"/>
        <v>466.6</v>
      </c>
      <c r="X48" s="15">
        <v>200</v>
      </c>
      <c r="Y48" s="16">
        <f t="shared" si="13"/>
        <v>6.3544792113159021</v>
      </c>
      <c r="Z48" s="13">
        <f t="shared" si="14"/>
        <v>3.2468924132018859</v>
      </c>
      <c r="AA48" s="13"/>
      <c r="AB48" s="13"/>
      <c r="AC48" s="13"/>
      <c r="AD48" s="13"/>
      <c r="AE48" s="13">
        <f>VLOOKUP(A:A,[1]TDSheet!$A:$AF,32,0)</f>
        <v>534.20000000000005</v>
      </c>
      <c r="AF48" s="13">
        <f>VLOOKUP(A:A,[1]TDSheet!$A:$AG,33,0)</f>
        <v>469.8</v>
      </c>
      <c r="AG48" s="13">
        <f>VLOOKUP(A:A,[1]TDSheet!$A:$W,23,0)</f>
        <v>498</v>
      </c>
      <c r="AH48" s="13">
        <f>VLOOKUP(A:A,[4]TDSheet!$A:$D,4,0)</f>
        <v>622</v>
      </c>
      <c r="AI48" s="13" t="e">
        <f>VLOOKUP(A:A,[1]TDSheet!$A:$AI,35,0)</f>
        <v>#N/A</v>
      </c>
      <c r="AJ48" s="13">
        <f t="shared" si="15"/>
        <v>200</v>
      </c>
      <c r="AK48" s="13">
        <f t="shared" si="16"/>
        <v>80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2746</v>
      </c>
      <c r="D49" s="8">
        <v>2795</v>
      </c>
      <c r="E49" s="8">
        <v>3581</v>
      </c>
      <c r="F49" s="8">
        <v>1829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3625</v>
      </c>
      <c r="K49" s="13">
        <f t="shared" si="11"/>
        <v>-44</v>
      </c>
      <c r="L49" s="13">
        <f>VLOOKUP(A:A,[1]TDSheet!$A:$U,21,0)</f>
        <v>300</v>
      </c>
      <c r="M49" s="13">
        <f>VLOOKUP(A:A,[1]TDSheet!$A:$V,22,0)</f>
        <v>950</v>
      </c>
      <c r="N49" s="13">
        <f>VLOOKUP(A:A,[1]TDSheet!$A:$X,24,0)</f>
        <v>900</v>
      </c>
      <c r="O49" s="13">
        <f>VLOOKUP(A:A,[1]TDSheet!$A:$O,15,0)</f>
        <v>0</v>
      </c>
      <c r="P49" s="13"/>
      <c r="Q49" s="13"/>
      <c r="R49" s="13"/>
      <c r="S49" s="13"/>
      <c r="T49" s="13"/>
      <c r="U49" s="13"/>
      <c r="V49" s="13"/>
      <c r="W49" s="13">
        <f t="shared" si="12"/>
        <v>716.2</v>
      </c>
      <c r="X49" s="15">
        <v>500</v>
      </c>
      <c r="Y49" s="16">
        <f t="shared" si="13"/>
        <v>6.2538397095783296</v>
      </c>
      <c r="Z49" s="13">
        <f t="shared" si="14"/>
        <v>2.5537559340966207</v>
      </c>
      <c r="AA49" s="13"/>
      <c r="AB49" s="13"/>
      <c r="AC49" s="13"/>
      <c r="AD49" s="13"/>
      <c r="AE49" s="13">
        <f>VLOOKUP(A:A,[1]TDSheet!$A:$AF,32,0)</f>
        <v>779.6</v>
      </c>
      <c r="AF49" s="13">
        <f>VLOOKUP(A:A,[1]TDSheet!$A:$AG,33,0)</f>
        <v>697.2</v>
      </c>
      <c r="AG49" s="13">
        <f>VLOOKUP(A:A,[1]TDSheet!$A:$W,23,0)</f>
        <v>751.6</v>
      </c>
      <c r="AH49" s="13">
        <f>VLOOKUP(A:A,[4]TDSheet!$A:$D,4,0)</f>
        <v>833</v>
      </c>
      <c r="AI49" s="13" t="e">
        <f>VLOOKUP(A:A,[1]TDSheet!$A:$AI,35,0)</f>
        <v>#N/A</v>
      </c>
      <c r="AJ49" s="13">
        <f t="shared" si="15"/>
        <v>500</v>
      </c>
      <c r="AK49" s="13">
        <f t="shared" si="16"/>
        <v>200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92.081000000000003</v>
      </c>
      <c r="D50" s="8">
        <v>108.548</v>
      </c>
      <c r="E50" s="8">
        <v>106.681</v>
      </c>
      <c r="F50" s="8">
        <v>83.393000000000001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112.449</v>
      </c>
      <c r="K50" s="13">
        <f t="shared" si="11"/>
        <v>-5.7680000000000007</v>
      </c>
      <c r="L50" s="13">
        <f>VLOOKUP(A:A,[1]TDSheet!$A:$U,21,0)</f>
        <v>0</v>
      </c>
      <c r="M50" s="13">
        <f>VLOOKUP(A:A,[1]TDSheet!$A:$V,22,0)</f>
        <v>20</v>
      </c>
      <c r="N50" s="13">
        <f>VLOOKUP(A:A,[1]TDSheet!$A:$X,24,0)</f>
        <v>30</v>
      </c>
      <c r="O50" s="13">
        <f>VLOOKUP(A:A,[1]TDSheet!$A:$O,15,0)</f>
        <v>0</v>
      </c>
      <c r="P50" s="13"/>
      <c r="Q50" s="13"/>
      <c r="R50" s="13"/>
      <c r="S50" s="13"/>
      <c r="T50" s="13"/>
      <c r="U50" s="13"/>
      <c r="V50" s="13"/>
      <c r="W50" s="13">
        <f t="shared" si="12"/>
        <v>21.336199999999998</v>
      </c>
      <c r="X50" s="15"/>
      <c r="Y50" s="16">
        <f t="shared" si="13"/>
        <v>6.2519567683092587</v>
      </c>
      <c r="Z50" s="13">
        <f t="shared" si="14"/>
        <v>3.9085216674009433</v>
      </c>
      <c r="AA50" s="13"/>
      <c r="AB50" s="13"/>
      <c r="AC50" s="13"/>
      <c r="AD50" s="13"/>
      <c r="AE50" s="13">
        <f>VLOOKUP(A:A,[1]TDSheet!$A:$AF,32,0)</f>
        <v>17.488</v>
      </c>
      <c r="AF50" s="13">
        <f>VLOOKUP(A:A,[1]TDSheet!$A:$AG,33,0)</f>
        <v>22.2562</v>
      </c>
      <c r="AG50" s="13">
        <f>VLOOKUP(A:A,[1]TDSheet!$A:$W,23,0)</f>
        <v>24.046399999999998</v>
      </c>
      <c r="AH50" s="13">
        <f>VLOOKUP(A:A,[4]TDSheet!$A:$D,4,0)</f>
        <v>26.97</v>
      </c>
      <c r="AI50" s="13">
        <f>VLOOKUP(A:A,[1]TDSheet!$A:$AI,35,0)</f>
        <v>0</v>
      </c>
      <c r="AJ50" s="13">
        <f t="shared" si="15"/>
        <v>0</v>
      </c>
      <c r="AK50" s="13">
        <f t="shared" si="16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232.66900000000001</v>
      </c>
      <c r="D51" s="8">
        <v>424.952</v>
      </c>
      <c r="E51" s="8">
        <v>204.55600000000001</v>
      </c>
      <c r="F51" s="8">
        <v>201.53800000000001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224.19499999999999</v>
      </c>
      <c r="K51" s="13">
        <f t="shared" si="11"/>
        <v>-19.638999999999982</v>
      </c>
      <c r="L51" s="13">
        <f>VLOOKUP(A:A,[1]TDSheet!$A:$U,21,0)</f>
        <v>0</v>
      </c>
      <c r="M51" s="13">
        <f>VLOOKUP(A:A,[1]TDSheet!$A:$V,22,0)</f>
        <v>70</v>
      </c>
      <c r="N51" s="13">
        <f>VLOOKUP(A:A,[1]TDSheet!$A:$X,24,0)</f>
        <v>60</v>
      </c>
      <c r="O51" s="13">
        <f>VLOOKUP(A:A,[1]TDSheet!$A:$O,15,0)</f>
        <v>0</v>
      </c>
      <c r="P51" s="13"/>
      <c r="Q51" s="13"/>
      <c r="R51" s="13"/>
      <c r="S51" s="13"/>
      <c r="T51" s="13"/>
      <c r="U51" s="13"/>
      <c r="V51" s="13"/>
      <c r="W51" s="13">
        <f t="shared" si="12"/>
        <v>40.911200000000001</v>
      </c>
      <c r="X51" s="15"/>
      <c r="Y51" s="16">
        <f t="shared" si="13"/>
        <v>8.1038444240208065</v>
      </c>
      <c r="Z51" s="13">
        <f t="shared" si="14"/>
        <v>4.9262304698957742</v>
      </c>
      <c r="AA51" s="13"/>
      <c r="AB51" s="13"/>
      <c r="AC51" s="13"/>
      <c r="AD51" s="13"/>
      <c r="AE51" s="13">
        <f>VLOOKUP(A:A,[1]TDSheet!$A:$AF,32,0)</f>
        <v>45.615200000000002</v>
      </c>
      <c r="AF51" s="13">
        <f>VLOOKUP(A:A,[1]TDSheet!$A:$AG,33,0)</f>
        <v>39.625799999999998</v>
      </c>
      <c r="AG51" s="13">
        <f>VLOOKUP(A:A,[1]TDSheet!$A:$W,23,0)</f>
        <v>51.205600000000004</v>
      </c>
      <c r="AH51" s="13">
        <f>VLOOKUP(A:A,[4]TDSheet!$A:$D,4,0)</f>
        <v>35.543999999999997</v>
      </c>
      <c r="AI51" s="13">
        <f>VLOOKUP(A:A,[1]TDSheet!$A:$AI,35,0)</f>
        <v>0</v>
      </c>
      <c r="AJ51" s="13">
        <f t="shared" si="15"/>
        <v>0</v>
      </c>
      <c r="AK51" s="13">
        <f t="shared" si="16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1331</v>
      </c>
      <c r="D52" s="8">
        <v>1515</v>
      </c>
      <c r="E52" s="8">
        <v>1722</v>
      </c>
      <c r="F52" s="8">
        <v>1045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1797</v>
      </c>
      <c r="K52" s="13">
        <f t="shared" si="11"/>
        <v>-75</v>
      </c>
      <c r="L52" s="13">
        <f>VLOOKUP(A:A,[1]TDSheet!$A:$U,21,0)</f>
        <v>100</v>
      </c>
      <c r="M52" s="13">
        <f>VLOOKUP(A:A,[1]TDSheet!$A:$V,22,0)</f>
        <v>400</v>
      </c>
      <c r="N52" s="13">
        <f>VLOOKUP(A:A,[1]TDSheet!$A:$X,24,0)</f>
        <v>400</v>
      </c>
      <c r="O52" s="13">
        <f>VLOOKUP(A:A,[1]TDSheet!$A:$O,15,0)</f>
        <v>0</v>
      </c>
      <c r="P52" s="13"/>
      <c r="Q52" s="13"/>
      <c r="R52" s="13"/>
      <c r="S52" s="13"/>
      <c r="T52" s="13"/>
      <c r="U52" s="13"/>
      <c r="V52" s="13"/>
      <c r="W52" s="13">
        <f t="shared" si="12"/>
        <v>344.4</v>
      </c>
      <c r="X52" s="15">
        <v>250</v>
      </c>
      <c r="Y52" s="16">
        <f t="shared" si="13"/>
        <v>6.373403019744484</v>
      </c>
      <c r="Z52" s="13">
        <f t="shared" si="14"/>
        <v>3.0342624854819977</v>
      </c>
      <c r="AA52" s="13"/>
      <c r="AB52" s="13"/>
      <c r="AC52" s="13"/>
      <c r="AD52" s="13"/>
      <c r="AE52" s="13">
        <f>VLOOKUP(A:A,[1]TDSheet!$A:$AF,32,0)</f>
        <v>348.8</v>
      </c>
      <c r="AF52" s="13">
        <f>VLOOKUP(A:A,[1]TDSheet!$A:$AG,33,0)</f>
        <v>330.2</v>
      </c>
      <c r="AG52" s="13">
        <f>VLOOKUP(A:A,[1]TDSheet!$A:$W,23,0)</f>
        <v>365.8</v>
      </c>
      <c r="AH52" s="13">
        <f>VLOOKUP(A:A,[4]TDSheet!$A:$D,4,0)</f>
        <v>390</v>
      </c>
      <c r="AI52" s="13">
        <f>VLOOKUP(A:A,[1]TDSheet!$A:$AI,35,0)</f>
        <v>0</v>
      </c>
      <c r="AJ52" s="13">
        <f t="shared" si="15"/>
        <v>250</v>
      </c>
      <c r="AK52" s="13">
        <f t="shared" si="16"/>
        <v>87.5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1697</v>
      </c>
      <c r="D53" s="8">
        <v>2159</v>
      </c>
      <c r="E53" s="8">
        <v>2498</v>
      </c>
      <c r="F53" s="8">
        <v>1269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2574</v>
      </c>
      <c r="K53" s="13">
        <f t="shared" si="11"/>
        <v>-76</v>
      </c>
      <c r="L53" s="13">
        <f>VLOOKUP(A:A,[1]TDSheet!$A:$U,21,0)</f>
        <v>200</v>
      </c>
      <c r="M53" s="13">
        <f>VLOOKUP(A:A,[1]TDSheet!$A:$V,22,0)</f>
        <v>600</v>
      </c>
      <c r="N53" s="13">
        <f>VLOOKUP(A:A,[1]TDSheet!$A:$X,24,0)</f>
        <v>600</v>
      </c>
      <c r="O53" s="13">
        <f>VLOOKUP(A:A,[1]TDSheet!$A:$O,15,0)</f>
        <v>0</v>
      </c>
      <c r="P53" s="13"/>
      <c r="Q53" s="13"/>
      <c r="R53" s="13"/>
      <c r="S53" s="13"/>
      <c r="T53" s="13"/>
      <c r="U53" s="13"/>
      <c r="V53" s="13"/>
      <c r="W53" s="13">
        <f t="shared" si="12"/>
        <v>499.6</v>
      </c>
      <c r="X53" s="15">
        <v>500</v>
      </c>
      <c r="Y53" s="16">
        <f t="shared" si="13"/>
        <v>6.3430744595676538</v>
      </c>
      <c r="Z53" s="13">
        <f t="shared" si="14"/>
        <v>2.5400320256204965</v>
      </c>
      <c r="AA53" s="13"/>
      <c r="AB53" s="13"/>
      <c r="AC53" s="13"/>
      <c r="AD53" s="13"/>
      <c r="AE53" s="13">
        <f>VLOOKUP(A:A,[1]TDSheet!$A:$AF,32,0)</f>
        <v>470.2</v>
      </c>
      <c r="AF53" s="13">
        <f>VLOOKUP(A:A,[1]TDSheet!$A:$AG,33,0)</f>
        <v>455.6</v>
      </c>
      <c r="AG53" s="13">
        <f>VLOOKUP(A:A,[1]TDSheet!$A:$W,23,0)</f>
        <v>506.8</v>
      </c>
      <c r="AH53" s="13">
        <f>VLOOKUP(A:A,[4]TDSheet!$A:$D,4,0)</f>
        <v>537</v>
      </c>
      <c r="AI53" s="13">
        <f>VLOOKUP(A:A,[1]TDSheet!$A:$AI,35,0)</f>
        <v>0</v>
      </c>
      <c r="AJ53" s="13">
        <f t="shared" si="15"/>
        <v>500</v>
      </c>
      <c r="AK53" s="13">
        <f t="shared" si="16"/>
        <v>175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881</v>
      </c>
      <c r="D54" s="8">
        <v>1645</v>
      </c>
      <c r="E54" s="8">
        <v>1488</v>
      </c>
      <c r="F54" s="8">
        <v>979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1531</v>
      </c>
      <c r="K54" s="13">
        <f t="shared" si="11"/>
        <v>-43</v>
      </c>
      <c r="L54" s="13">
        <f>VLOOKUP(A:A,[1]TDSheet!$A:$U,21,0)</f>
        <v>0</v>
      </c>
      <c r="M54" s="13">
        <f>VLOOKUP(A:A,[1]TDSheet!$A:$V,22,0)</f>
        <v>300</v>
      </c>
      <c r="N54" s="13">
        <f>VLOOKUP(A:A,[1]TDSheet!$A:$X,24,0)</f>
        <v>400</v>
      </c>
      <c r="O54" s="13">
        <f>VLOOKUP(A:A,[1]TDSheet!$A:$O,15,0)</f>
        <v>0</v>
      </c>
      <c r="P54" s="13"/>
      <c r="Q54" s="13"/>
      <c r="R54" s="13"/>
      <c r="S54" s="13"/>
      <c r="T54" s="13"/>
      <c r="U54" s="13"/>
      <c r="V54" s="13"/>
      <c r="W54" s="13">
        <f t="shared" si="12"/>
        <v>297.60000000000002</v>
      </c>
      <c r="X54" s="15">
        <v>220</v>
      </c>
      <c r="Y54" s="16">
        <f t="shared" si="13"/>
        <v>6.381048387096774</v>
      </c>
      <c r="Z54" s="13">
        <f t="shared" si="14"/>
        <v>3.2896505376344085</v>
      </c>
      <c r="AA54" s="13"/>
      <c r="AB54" s="13"/>
      <c r="AC54" s="13"/>
      <c r="AD54" s="13"/>
      <c r="AE54" s="13">
        <f>VLOOKUP(A:A,[1]TDSheet!$A:$AF,32,0)</f>
        <v>296.60000000000002</v>
      </c>
      <c r="AF54" s="13">
        <f>VLOOKUP(A:A,[1]TDSheet!$A:$AG,33,0)</f>
        <v>250.8</v>
      </c>
      <c r="AG54" s="13">
        <f>VLOOKUP(A:A,[1]TDSheet!$A:$W,23,0)</f>
        <v>311.2</v>
      </c>
      <c r="AH54" s="13">
        <f>VLOOKUP(A:A,[4]TDSheet!$A:$D,4,0)</f>
        <v>372</v>
      </c>
      <c r="AI54" s="13">
        <f>VLOOKUP(A:A,[1]TDSheet!$A:$AI,35,0)</f>
        <v>0</v>
      </c>
      <c r="AJ54" s="13">
        <f t="shared" si="15"/>
        <v>220</v>
      </c>
      <c r="AK54" s="13">
        <f t="shared" si="16"/>
        <v>88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227.572</v>
      </c>
      <c r="D55" s="8">
        <v>507.27600000000001</v>
      </c>
      <c r="E55" s="8">
        <v>435.327</v>
      </c>
      <c r="F55" s="8">
        <v>279.09100000000001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444.67099999999999</v>
      </c>
      <c r="K55" s="13">
        <f t="shared" si="11"/>
        <v>-9.3439999999999941</v>
      </c>
      <c r="L55" s="13">
        <f>VLOOKUP(A:A,[1]TDSheet!$A:$U,21,0)</f>
        <v>0</v>
      </c>
      <c r="M55" s="13">
        <f>VLOOKUP(A:A,[1]TDSheet!$A:$V,22,0)</f>
        <v>100</v>
      </c>
      <c r="N55" s="13">
        <f>VLOOKUP(A:A,[1]TDSheet!$A:$X,24,0)</f>
        <v>110</v>
      </c>
      <c r="O55" s="13">
        <f>VLOOKUP(A:A,[1]TDSheet!$A:$O,15,0)</f>
        <v>0</v>
      </c>
      <c r="P55" s="13"/>
      <c r="Q55" s="13"/>
      <c r="R55" s="13"/>
      <c r="S55" s="13"/>
      <c r="T55" s="13"/>
      <c r="U55" s="13"/>
      <c r="V55" s="13"/>
      <c r="W55" s="13">
        <f t="shared" si="12"/>
        <v>87.065399999999997</v>
      </c>
      <c r="X55" s="15">
        <v>70</v>
      </c>
      <c r="Y55" s="16">
        <f t="shared" si="13"/>
        <v>6.421506132171908</v>
      </c>
      <c r="Z55" s="13">
        <f t="shared" si="14"/>
        <v>3.2055328523156157</v>
      </c>
      <c r="AA55" s="13"/>
      <c r="AB55" s="13"/>
      <c r="AC55" s="13"/>
      <c r="AD55" s="13"/>
      <c r="AE55" s="13">
        <f>VLOOKUP(A:A,[1]TDSheet!$A:$AF,32,0)</f>
        <v>97.614000000000004</v>
      </c>
      <c r="AF55" s="13">
        <f>VLOOKUP(A:A,[1]TDSheet!$A:$AG,33,0)</f>
        <v>85.459000000000003</v>
      </c>
      <c r="AG55" s="13">
        <f>VLOOKUP(A:A,[1]TDSheet!$A:$W,23,0)</f>
        <v>89.939599999999999</v>
      </c>
      <c r="AH55" s="13">
        <f>VLOOKUP(A:A,[4]TDSheet!$A:$D,4,0)</f>
        <v>97.671999999999997</v>
      </c>
      <c r="AI55" s="13">
        <f>VLOOKUP(A:A,[1]TDSheet!$A:$AI,35,0)</f>
        <v>0</v>
      </c>
      <c r="AJ55" s="13">
        <f t="shared" si="15"/>
        <v>70</v>
      </c>
      <c r="AK55" s="13">
        <f t="shared" si="16"/>
        <v>70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481.87799999999999</v>
      </c>
      <c r="D56" s="8">
        <v>1019.5650000000001</v>
      </c>
      <c r="E56" s="8">
        <v>819.36199999999997</v>
      </c>
      <c r="F56" s="8">
        <v>654.00699999999995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799.26499999999999</v>
      </c>
      <c r="K56" s="13">
        <f t="shared" si="11"/>
        <v>20.09699999999998</v>
      </c>
      <c r="L56" s="13">
        <f>VLOOKUP(A:A,[1]TDSheet!$A:$U,21,0)</f>
        <v>0</v>
      </c>
      <c r="M56" s="13">
        <f>VLOOKUP(A:A,[1]TDSheet!$A:$V,22,0)</f>
        <v>170</v>
      </c>
      <c r="N56" s="13">
        <f>VLOOKUP(A:A,[1]TDSheet!$A:$X,24,0)</f>
        <v>200</v>
      </c>
      <c r="O56" s="13">
        <f>VLOOKUP(A:A,[1]TDSheet!$A:$O,15,0)</f>
        <v>0</v>
      </c>
      <c r="P56" s="13"/>
      <c r="Q56" s="13"/>
      <c r="R56" s="13"/>
      <c r="S56" s="13"/>
      <c r="T56" s="13"/>
      <c r="U56" s="13"/>
      <c r="V56" s="13"/>
      <c r="W56" s="13">
        <f t="shared" si="12"/>
        <v>163.8724</v>
      </c>
      <c r="X56" s="15">
        <v>50</v>
      </c>
      <c r="Y56" s="16">
        <f t="shared" si="13"/>
        <v>6.5539224420951916</v>
      </c>
      <c r="Z56" s="13">
        <f t="shared" si="14"/>
        <v>3.9909527168699546</v>
      </c>
      <c r="AA56" s="13"/>
      <c r="AB56" s="13"/>
      <c r="AC56" s="13"/>
      <c r="AD56" s="13"/>
      <c r="AE56" s="13">
        <f>VLOOKUP(A:A,[1]TDSheet!$A:$AF,32,0)</f>
        <v>227.08960000000002</v>
      </c>
      <c r="AF56" s="13">
        <f>VLOOKUP(A:A,[1]TDSheet!$A:$AG,33,0)</f>
        <v>211.15320000000003</v>
      </c>
      <c r="AG56" s="13">
        <f>VLOOKUP(A:A,[1]TDSheet!$A:$W,23,0)</f>
        <v>189.30360000000002</v>
      </c>
      <c r="AH56" s="13">
        <f>VLOOKUP(A:A,[4]TDSheet!$A:$D,4,0)</f>
        <v>197.04300000000001</v>
      </c>
      <c r="AI56" s="13" t="str">
        <f>VLOOKUP(A:A,[1]TDSheet!$A:$AI,35,0)</f>
        <v>оконч</v>
      </c>
      <c r="AJ56" s="13">
        <f t="shared" si="15"/>
        <v>50</v>
      </c>
      <c r="AK56" s="13">
        <f t="shared" si="16"/>
        <v>50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164.101</v>
      </c>
      <c r="D57" s="8">
        <v>71.382000000000005</v>
      </c>
      <c r="E57" s="8">
        <v>100.133</v>
      </c>
      <c r="F57" s="8">
        <v>129.84399999999999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114.90300000000001</v>
      </c>
      <c r="K57" s="13">
        <f t="shared" si="11"/>
        <v>-14.77000000000001</v>
      </c>
      <c r="L57" s="13">
        <f>VLOOKUP(A:A,[1]TDSheet!$A:$U,21,0)</f>
        <v>0</v>
      </c>
      <c r="M57" s="13">
        <f>VLOOKUP(A:A,[1]TDSheet!$A:$V,22,0)</f>
        <v>30</v>
      </c>
      <c r="N57" s="13">
        <f>VLOOKUP(A:A,[1]TDSheet!$A:$X,24,0)</f>
        <v>40</v>
      </c>
      <c r="O57" s="13">
        <f>VLOOKUP(A:A,[1]TDSheet!$A:$O,15,0)</f>
        <v>0</v>
      </c>
      <c r="P57" s="13"/>
      <c r="Q57" s="13"/>
      <c r="R57" s="13"/>
      <c r="S57" s="13"/>
      <c r="T57" s="13"/>
      <c r="U57" s="13"/>
      <c r="V57" s="13"/>
      <c r="W57" s="13">
        <f t="shared" si="12"/>
        <v>20.026599999999998</v>
      </c>
      <c r="X57" s="15"/>
      <c r="Y57" s="16">
        <f t="shared" si="13"/>
        <v>9.9789280257257857</v>
      </c>
      <c r="Z57" s="13">
        <f t="shared" si="14"/>
        <v>6.4835768427990779</v>
      </c>
      <c r="AA57" s="13"/>
      <c r="AB57" s="13"/>
      <c r="AC57" s="13"/>
      <c r="AD57" s="13"/>
      <c r="AE57" s="13">
        <f>VLOOKUP(A:A,[1]TDSheet!$A:$AF,32,0)</f>
        <v>34.499600000000001</v>
      </c>
      <c r="AF57" s="13">
        <f>VLOOKUP(A:A,[1]TDSheet!$A:$AG,33,0)</f>
        <v>25.533999999999999</v>
      </c>
      <c r="AG57" s="13">
        <f>VLOOKUP(A:A,[1]TDSheet!$A:$W,23,0)</f>
        <v>27.937400000000004</v>
      </c>
      <c r="AH57" s="13">
        <f>VLOOKUP(A:A,[4]TDSheet!$A:$D,4,0)</f>
        <v>20.526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38.637999999999998</v>
      </c>
      <c r="D58" s="8">
        <v>13.455</v>
      </c>
      <c r="E58" s="8">
        <v>24.448</v>
      </c>
      <c r="F58" s="8">
        <v>26.881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24.384</v>
      </c>
      <c r="K58" s="13">
        <f t="shared" si="11"/>
        <v>6.4000000000000057E-2</v>
      </c>
      <c r="L58" s="13">
        <f>VLOOKUP(A:A,[1]TDSheet!$A:$U,21,0)</f>
        <v>0</v>
      </c>
      <c r="M58" s="13">
        <f>VLOOKUP(A:A,[1]TDSheet!$A:$V,22,0)</f>
        <v>0</v>
      </c>
      <c r="N58" s="13">
        <f>VLOOKUP(A:A,[1]TDSheet!$A:$X,24,0)</f>
        <v>0</v>
      </c>
      <c r="O58" s="13">
        <f>VLOOKUP(A:A,[1]TDSheet!$A:$O,15,0)</f>
        <v>0</v>
      </c>
      <c r="P58" s="13"/>
      <c r="Q58" s="13"/>
      <c r="R58" s="13"/>
      <c r="S58" s="13"/>
      <c r="T58" s="13"/>
      <c r="U58" s="13"/>
      <c r="V58" s="13"/>
      <c r="W58" s="13">
        <f t="shared" si="12"/>
        <v>4.8895999999999997</v>
      </c>
      <c r="X58" s="15"/>
      <c r="Y58" s="16">
        <f t="shared" si="13"/>
        <v>5.4975867146596862</v>
      </c>
      <c r="Z58" s="13">
        <f t="shared" si="14"/>
        <v>5.4975867146596862</v>
      </c>
      <c r="AA58" s="13"/>
      <c r="AB58" s="13"/>
      <c r="AC58" s="13"/>
      <c r="AD58" s="13"/>
      <c r="AE58" s="13">
        <f>VLOOKUP(A:A,[1]TDSheet!$A:$AF,32,0)</f>
        <v>11.905800000000001</v>
      </c>
      <c r="AF58" s="13">
        <f>VLOOKUP(A:A,[1]TDSheet!$A:$AG,33,0)</f>
        <v>6.7232000000000003</v>
      </c>
      <c r="AG58" s="13">
        <f>VLOOKUP(A:A,[1]TDSheet!$A:$W,23,0)</f>
        <v>7.0287999999999995</v>
      </c>
      <c r="AH58" s="13">
        <f>VLOOKUP(A:A,[4]TDSheet!$A:$D,4,0)</f>
        <v>0.76400000000000001</v>
      </c>
      <c r="AI58" s="13" t="str">
        <f>VLOOKUP(A:A,[1]TDSheet!$A:$AI,35,0)</f>
        <v>увел</v>
      </c>
      <c r="AJ58" s="13">
        <f t="shared" si="15"/>
        <v>0</v>
      </c>
      <c r="AK58" s="13">
        <f t="shared" si="16"/>
        <v>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2387.424</v>
      </c>
      <c r="D59" s="8">
        <v>1711.9649999999999</v>
      </c>
      <c r="E59" s="8">
        <v>3119.34</v>
      </c>
      <c r="F59" s="8">
        <v>951.00599999999997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3041.136</v>
      </c>
      <c r="K59" s="13">
        <f t="shared" si="11"/>
        <v>78.204000000000178</v>
      </c>
      <c r="L59" s="13">
        <f>VLOOKUP(A:A,[1]TDSheet!$A:$U,21,0)</f>
        <v>400</v>
      </c>
      <c r="M59" s="13">
        <f>VLOOKUP(A:A,[1]TDSheet!$A:$V,22,0)</f>
        <v>700</v>
      </c>
      <c r="N59" s="13">
        <f>VLOOKUP(A:A,[1]TDSheet!$A:$X,24,0)</f>
        <v>700</v>
      </c>
      <c r="O59" s="13">
        <f>VLOOKUP(A:A,[1]TDSheet!$A:$O,15,0)</f>
        <v>0</v>
      </c>
      <c r="P59" s="13"/>
      <c r="Q59" s="13"/>
      <c r="R59" s="13"/>
      <c r="S59" s="13"/>
      <c r="T59" s="13"/>
      <c r="U59" s="13"/>
      <c r="V59" s="13"/>
      <c r="W59" s="13">
        <f t="shared" si="12"/>
        <v>623.86800000000005</v>
      </c>
      <c r="X59" s="15">
        <v>1000</v>
      </c>
      <c r="Y59" s="16">
        <f t="shared" si="13"/>
        <v>6.0124994389838866</v>
      </c>
      <c r="Z59" s="13">
        <f t="shared" si="14"/>
        <v>1.5243705399219063</v>
      </c>
      <c r="AA59" s="13"/>
      <c r="AB59" s="13"/>
      <c r="AC59" s="13"/>
      <c r="AD59" s="13"/>
      <c r="AE59" s="13">
        <f>VLOOKUP(A:A,[1]TDSheet!$A:$AF,32,0)</f>
        <v>643.73940000000005</v>
      </c>
      <c r="AF59" s="13">
        <f>VLOOKUP(A:A,[1]TDSheet!$A:$AG,33,0)</f>
        <v>556.77620000000002</v>
      </c>
      <c r="AG59" s="13">
        <f>VLOOKUP(A:A,[1]TDSheet!$A:$W,23,0)</f>
        <v>605.83780000000002</v>
      </c>
      <c r="AH59" s="13">
        <f>VLOOKUP(A:A,[4]TDSheet!$A:$D,4,0)</f>
        <v>800.09900000000005</v>
      </c>
      <c r="AI59" s="13" t="str">
        <f>VLOOKUP(A:A,[1]TDSheet!$A:$AI,35,0)</f>
        <v>сентак</v>
      </c>
      <c r="AJ59" s="13">
        <f t="shared" si="15"/>
        <v>1000</v>
      </c>
      <c r="AK59" s="13">
        <f t="shared" si="16"/>
        <v>1000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2851</v>
      </c>
      <c r="D60" s="8">
        <v>4809</v>
      </c>
      <c r="E60" s="8">
        <v>5349</v>
      </c>
      <c r="F60" s="8">
        <v>2227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5397</v>
      </c>
      <c r="K60" s="13">
        <f t="shared" si="11"/>
        <v>-48</v>
      </c>
      <c r="L60" s="13">
        <f>VLOOKUP(A:A,[1]TDSheet!$A:$U,21,0)</f>
        <v>0</v>
      </c>
      <c r="M60" s="13">
        <f>VLOOKUP(A:A,[1]TDSheet!$A:$V,22,0)</f>
        <v>1000</v>
      </c>
      <c r="N60" s="13">
        <f>VLOOKUP(A:A,[1]TDSheet!$A:$X,24,0)</f>
        <v>1000</v>
      </c>
      <c r="O60" s="13">
        <f>VLOOKUP(A:A,[1]TDSheet!$A:$O,15,0)</f>
        <v>0</v>
      </c>
      <c r="P60" s="13"/>
      <c r="Q60" s="13"/>
      <c r="R60" s="13"/>
      <c r="S60" s="13"/>
      <c r="T60" s="13">
        <v>1720</v>
      </c>
      <c r="U60" s="13"/>
      <c r="V60" s="13"/>
      <c r="W60" s="13">
        <f t="shared" si="12"/>
        <v>775.8</v>
      </c>
      <c r="X60" s="15">
        <v>800</v>
      </c>
      <c r="Y60" s="16">
        <f t="shared" si="13"/>
        <v>6.4797628254704822</v>
      </c>
      <c r="Z60" s="13">
        <f t="shared" si="14"/>
        <v>2.8705852023717453</v>
      </c>
      <c r="AA60" s="13"/>
      <c r="AB60" s="13"/>
      <c r="AC60" s="13"/>
      <c r="AD60" s="13">
        <f>VLOOKUP(A:A,[3]TDSheet!$A:$D,4,0)</f>
        <v>1470</v>
      </c>
      <c r="AE60" s="13">
        <f>VLOOKUP(A:A,[1]TDSheet!$A:$AF,32,0)</f>
        <v>710.2</v>
      </c>
      <c r="AF60" s="13">
        <f>VLOOKUP(A:A,[1]TDSheet!$A:$AG,33,0)</f>
        <v>651.6</v>
      </c>
      <c r="AG60" s="13">
        <f>VLOOKUP(A:A,[1]TDSheet!$A:$W,23,0)</f>
        <v>780.6</v>
      </c>
      <c r="AH60" s="13">
        <f>VLOOKUP(A:A,[4]TDSheet!$A:$D,4,0)</f>
        <v>863</v>
      </c>
      <c r="AI60" s="13" t="str">
        <f>VLOOKUP(A:A,[1]TDSheet!$A:$AI,35,0)</f>
        <v>сентак</v>
      </c>
      <c r="AJ60" s="13">
        <f t="shared" si="15"/>
        <v>2520</v>
      </c>
      <c r="AK60" s="13">
        <f t="shared" si="16"/>
        <v>1134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48.59</v>
      </c>
      <c r="D61" s="8">
        <v>12.48</v>
      </c>
      <c r="E61" s="8">
        <v>4.53</v>
      </c>
      <c r="F61" s="8">
        <v>55.03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5.101</v>
      </c>
      <c r="K61" s="13">
        <f t="shared" si="11"/>
        <v>-0.57099999999999973</v>
      </c>
      <c r="L61" s="13">
        <f>VLOOKUP(A:A,[1]TDSheet!$A:$U,21,0)</f>
        <v>0</v>
      </c>
      <c r="M61" s="13">
        <f>VLOOKUP(A:A,[1]TDSheet!$A:$V,22,0)</f>
        <v>0</v>
      </c>
      <c r="N61" s="13">
        <f>VLOOKUP(A:A,[1]TDSheet!$A:$X,24,0)</f>
        <v>0</v>
      </c>
      <c r="O61" s="13">
        <f>VLOOKUP(A:A,[1]TDSheet!$A:$O,15,0)</f>
        <v>0</v>
      </c>
      <c r="P61" s="13"/>
      <c r="Q61" s="13"/>
      <c r="R61" s="13"/>
      <c r="S61" s="13"/>
      <c r="T61" s="13"/>
      <c r="U61" s="13"/>
      <c r="V61" s="13"/>
      <c r="W61" s="13">
        <f t="shared" si="12"/>
        <v>0.90600000000000003</v>
      </c>
      <c r="X61" s="15"/>
      <c r="Y61" s="16">
        <f t="shared" si="13"/>
        <v>60.739514348785875</v>
      </c>
      <c r="Z61" s="13">
        <f t="shared" si="14"/>
        <v>60.739514348785875</v>
      </c>
      <c r="AA61" s="13"/>
      <c r="AB61" s="13"/>
      <c r="AC61" s="13"/>
      <c r="AD61" s="13"/>
      <c r="AE61" s="13">
        <f>VLOOKUP(A:A,[1]TDSheet!$A:$AF,32,0)</f>
        <v>12.6</v>
      </c>
      <c r="AF61" s="13">
        <f>VLOOKUP(A:A,[1]TDSheet!$A:$AG,33,0)</f>
        <v>7.6</v>
      </c>
      <c r="AG61" s="13">
        <f>VLOOKUP(A:A,[1]TDSheet!$A:$W,23,0)</f>
        <v>0.60399999999999998</v>
      </c>
      <c r="AH61" s="13">
        <v>0</v>
      </c>
      <c r="AI61" s="21" t="str">
        <f>VLOOKUP(A:A,[1]TDSheet!$A:$AI,35,0)</f>
        <v>выв0609</v>
      </c>
      <c r="AJ61" s="13">
        <f t="shared" si="15"/>
        <v>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32.362000000000002</v>
      </c>
      <c r="D62" s="8">
        <v>1.528</v>
      </c>
      <c r="E62" s="8">
        <v>5.3479999999999999</v>
      </c>
      <c r="F62" s="8">
        <v>27.777999999999999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5.7709999999999999</v>
      </c>
      <c r="K62" s="13">
        <f t="shared" si="11"/>
        <v>-0.42300000000000004</v>
      </c>
      <c r="L62" s="13">
        <f>VLOOKUP(A:A,[1]TDSheet!$A:$U,21,0)</f>
        <v>0</v>
      </c>
      <c r="M62" s="13">
        <f>VLOOKUP(A:A,[1]TDSheet!$A:$V,22,0)</f>
        <v>0</v>
      </c>
      <c r="N62" s="13">
        <f>VLOOKUP(A:A,[1]TDSheet!$A:$X,24,0)</f>
        <v>0</v>
      </c>
      <c r="O62" s="13">
        <f>VLOOKUP(A:A,[1]TDSheet!$A:$O,15,0)</f>
        <v>0</v>
      </c>
      <c r="P62" s="13"/>
      <c r="Q62" s="13"/>
      <c r="R62" s="13"/>
      <c r="S62" s="13"/>
      <c r="T62" s="13"/>
      <c r="U62" s="13"/>
      <c r="V62" s="13"/>
      <c r="W62" s="13">
        <f t="shared" si="12"/>
        <v>1.0695999999999999</v>
      </c>
      <c r="X62" s="15"/>
      <c r="Y62" s="16">
        <f t="shared" si="13"/>
        <v>25.970456245325355</v>
      </c>
      <c r="Z62" s="13">
        <f t="shared" si="14"/>
        <v>25.970456245325355</v>
      </c>
      <c r="AA62" s="13"/>
      <c r="AB62" s="13"/>
      <c r="AC62" s="13"/>
      <c r="AD62" s="13"/>
      <c r="AE62" s="13">
        <f>VLOOKUP(A:A,[1]TDSheet!$A:$AF,32,0)</f>
        <v>5.6408000000000005</v>
      </c>
      <c r="AF62" s="13">
        <f>VLOOKUP(A:A,[1]TDSheet!$A:$AG,33,0)</f>
        <v>4.7223999999999995</v>
      </c>
      <c r="AG62" s="13">
        <f>VLOOKUP(A:A,[1]TDSheet!$A:$W,23,0)</f>
        <v>1.6808000000000001</v>
      </c>
      <c r="AH62" s="13">
        <f>VLOOKUP(A:A,[4]TDSheet!$A:$D,4,0)</f>
        <v>0.76400000000000001</v>
      </c>
      <c r="AI62" s="21" t="str">
        <f>VLOOKUP(A:A,[1]TDSheet!$A:$AI,35,0)</f>
        <v>выв0609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2963</v>
      </c>
      <c r="D63" s="8">
        <v>4419</v>
      </c>
      <c r="E63" s="8">
        <v>5036</v>
      </c>
      <c r="F63" s="8">
        <v>2273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5093</v>
      </c>
      <c r="K63" s="13">
        <f t="shared" si="11"/>
        <v>-57</v>
      </c>
      <c r="L63" s="13">
        <f>VLOOKUP(A:A,[1]TDSheet!$A:$U,21,0)</f>
        <v>100</v>
      </c>
      <c r="M63" s="13">
        <f>VLOOKUP(A:A,[1]TDSheet!$A:$V,22,0)</f>
        <v>700</v>
      </c>
      <c r="N63" s="13">
        <f>VLOOKUP(A:A,[1]TDSheet!$A:$X,24,0)</f>
        <v>800</v>
      </c>
      <c r="O63" s="13">
        <f>VLOOKUP(A:A,[1]TDSheet!$A:$O,15,0)</f>
        <v>0</v>
      </c>
      <c r="P63" s="13"/>
      <c r="Q63" s="13"/>
      <c r="R63" s="13"/>
      <c r="S63" s="13"/>
      <c r="T63" s="13">
        <v>1400</v>
      </c>
      <c r="U63" s="13"/>
      <c r="V63" s="13"/>
      <c r="W63" s="13">
        <f t="shared" si="12"/>
        <v>567.20000000000005</v>
      </c>
      <c r="X63" s="15"/>
      <c r="Y63" s="16">
        <f t="shared" si="13"/>
        <v>6.8282792665726371</v>
      </c>
      <c r="Z63" s="13">
        <f t="shared" si="14"/>
        <v>4.0074047954866003</v>
      </c>
      <c r="AA63" s="13"/>
      <c r="AB63" s="13"/>
      <c r="AC63" s="13"/>
      <c r="AD63" s="13">
        <f>VLOOKUP(A:A,[3]TDSheet!$A:$D,4,0)</f>
        <v>2200</v>
      </c>
      <c r="AE63" s="13">
        <f>VLOOKUP(A:A,[1]TDSheet!$A:$AF,32,0)</f>
        <v>765.8</v>
      </c>
      <c r="AF63" s="13">
        <f>VLOOKUP(A:A,[1]TDSheet!$A:$AG,33,0)</f>
        <v>688.8</v>
      </c>
      <c r="AG63" s="13">
        <f>VLOOKUP(A:A,[1]TDSheet!$A:$W,23,0)</f>
        <v>656</v>
      </c>
      <c r="AH63" s="13">
        <f>VLOOKUP(A:A,[4]TDSheet!$A:$D,4,0)</f>
        <v>529</v>
      </c>
      <c r="AI63" s="13" t="str">
        <f>VLOOKUP(A:A,[1]TDSheet!$A:$AI,35,0)</f>
        <v>оконч</v>
      </c>
      <c r="AJ63" s="13">
        <f t="shared" si="15"/>
        <v>1400</v>
      </c>
      <c r="AK63" s="13">
        <f t="shared" si="16"/>
        <v>630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957</v>
      </c>
      <c r="D64" s="8">
        <v>1493</v>
      </c>
      <c r="E64" s="8">
        <v>1734</v>
      </c>
      <c r="F64" s="8">
        <v>636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1744</v>
      </c>
      <c r="K64" s="13">
        <f t="shared" si="11"/>
        <v>-10</v>
      </c>
      <c r="L64" s="13">
        <f>VLOOKUP(A:A,[1]TDSheet!$A:$U,21,0)</f>
        <v>200</v>
      </c>
      <c r="M64" s="13">
        <f>VLOOKUP(A:A,[1]TDSheet!$A:$V,22,0)</f>
        <v>400</v>
      </c>
      <c r="N64" s="13">
        <f>VLOOKUP(A:A,[1]TDSheet!$A:$X,24,0)</f>
        <v>400</v>
      </c>
      <c r="O64" s="13">
        <f>VLOOKUP(A:A,[1]TDSheet!$A:$O,15,0)</f>
        <v>0</v>
      </c>
      <c r="P64" s="13"/>
      <c r="Q64" s="13"/>
      <c r="R64" s="13"/>
      <c r="S64" s="13"/>
      <c r="T64" s="13"/>
      <c r="U64" s="13"/>
      <c r="V64" s="13"/>
      <c r="W64" s="13">
        <f t="shared" si="12"/>
        <v>346.8</v>
      </c>
      <c r="X64" s="15">
        <v>500</v>
      </c>
      <c r="Y64" s="16">
        <f t="shared" si="13"/>
        <v>6.1591695501730106</v>
      </c>
      <c r="Z64" s="13">
        <f t="shared" si="14"/>
        <v>1.833910034602076</v>
      </c>
      <c r="AA64" s="13"/>
      <c r="AB64" s="13"/>
      <c r="AC64" s="13"/>
      <c r="AD64" s="13"/>
      <c r="AE64" s="13">
        <f>VLOOKUP(A:A,[1]TDSheet!$A:$AF,32,0)</f>
        <v>315.2</v>
      </c>
      <c r="AF64" s="13">
        <f>VLOOKUP(A:A,[1]TDSheet!$A:$AG,33,0)</f>
        <v>278.8</v>
      </c>
      <c r="AG64" s="13">
        <f>VLOOKUP(A:A,[1]TDSheet!$A:$W,23,0)</f>
        <v>328.6</v>
      </c>
      <c r="AH64" s="13">
        <f>VLOOKUP(A:A,[4]TDSheet!$A:$D,4,0)</f>
        <v>381</v>
      </c>
      <c r="AI64" s="13">
        <f>VLOOKUP(A:A,[1]TDSheet!$A:$AI,35,0)</f>
        <v>0</v>
      </c>
      <c r="AJ64" s="13">
        <f t="shared" si="15"/>
        <v>500</v>
      </c>
      <c r="AK64" s="13">
        <f t="shared" si="16"/>
        <v>225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427</v>
      </c>
      <c r="D65" s="8">
        <v>443</v>
      </c>
      <c r="E65" s="8">
        <v>520</v>
      </c>
      <c r="F65" s="8">
        <v>330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581</v>
      </c>
      <c r="K65" s="13">
        <f t="shared" si="11"/>
        <v>-61</v>
      </c>
      <c r="L65" s="13">
        <f>VLOOKUP(A:A,[1]TDSheet!$A:$U,21,0)</f>
        <v>0</v>
      </c>
      <c r="M65" s="13">
        <f>VLOOKUP(A:A,[1]TDSheet!$A:$V,22,0)</f>
        <v>140</v>
      </c>
      <c r="N65" s="13">
        <f>VLOOKUP(A:A,[1]TDSheet!$A:$X,24,0)</f>
        <v>140</v>
      </c>
      <c r="O65" s="13">
        <f>VLOOKUP(A:A,[1]TDSheet!$A:$O,15,0)</f>
        <v>0</v>
      </c>
      <c r="P65" s="13"/>
      <c r="Q65" s="13"/>
      <c r="R65" s="13"/>
      <c r="S65" s="13"/>
      <c r="T65" s="13"/>
      <c r="U65" s="13"/>
      <c r="V65" s="13"/>
      <c r="W65" s="13">
        <f t="shared" si="12"/>
        <v>104</v>
      </c>
      <c r="X65" s="15">
        <v>60</v>
      </c>
      <c r="Y65" s="16">
        <f t="shared" si="13"/>
        <v>6.4423076923076925</v>
      </c>
      <c r="Z65" s="13">
        <f t="shared" si="14"/>
        <v>3.1730769230769229</v>
      </c>
      <c r="AA65" s="13"/>
      <c r="AB65" s="13"/>
      <c r="AC65" s="13"/>
      <c r="AD65" s="13"/>
      <c r="AE65" s="13">
        <f>VLOOKUP(A:A,[1]TDSheet!$A:$AF,32,0)</f>
        <v>137</v>
      </c>
      <c r="AF65" s="13">
        <f>VLOOKUP(A:A,[1]TDSheet!$A:$AG,33,0)</f>
        <v>110.6</v>
      </c>
      <c r="AG65" s="13">
        <f>VLOOKUP(A:A,[1]TDSheet!$A:$W,23,0)</f>
        <v>112</v>
      </c>
      <c r="AH65" s="13">
        <f>VLOOKUP(A:A,[4]TDSheet!$A:$D,4,0)</f>
        <v>128</v>
      </c>
      <c r="AI65" s="13" t="e">
        <f>VLOOKUP(A:A,[1]TDSheet!$A:$AI,35,0)</f>
        <v>#N/A</v>
      </c>
      <c r="AJ65" s="13">
        <f t="shared" si="15"/>
        <v>60</v>
      </c>
      <c r="AK65" s="13">
        <f t="shared" si="16"/>
        <v>24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389</v>
      </c>
      <c r="D66" s="8">
        <v>370</v>
      </c>
      <c r="E66" s="8">
        <v>532</v>
      </c>
      <c r="F66" s="8">
        <v>205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570</v>
      </c>
      <c r="K66" s="13">
        <f t="shared" si="11"/>
        <v>-38</v>
      </c>
      <c r="L66" s="13">
        <f>VLOOKUP(A:A,[1]TDSheet!$A:$U,21,0)</f>
        <v>50</v>
      </c>
      <c r="M66" s="13">
        <f>VLOOKUP(A:A,[1]TDSheet!$A:$V,22,0)</f>
        <v>100</v>
      </c>
      <c r="N66" s="13">
        <f>VLOOKUP(A:A,[1]TDSheet!$A:$X,24,0)</f>
        <v>100</v>
      </c>
      <c r="O66" s="13">
        <f>VLOOKUP(A:A,[1]TDSheet!$A:$O,15,0)</f>
        <v>0</v>
      </c>
      <c r="P66" s="13"/>
      <c r="Q66" s="13"/>
      <c r="R66" s="13"/>
      <c r="S66" s="13"/>
      <c r="T66" s="13"/>
      <c r="U66" s="13"/>
      <c r="V66" s="13"/>
      <c r="W66" s="13">
        <f t="shared" si="12"/>
        <v>106.4</v>
      </c>
      <c r="X66" s="15">
        <v>220</v>
      </c>
      <c r="Y66" s="16">
        <f t="shared" si="13"/>
        <v>6.3439849624060143</v>
      </c>
      <c r="Z66" s="13">
        <f t="shared" si="14"/>
        <v>1.9266917293233081</v>
      </c>
      <c r="AA66" s="13"/>
      <c r="AB66" s="13"/>
      <c r="AC66" s="13"/>
      <c r="AD66" s="13"/>
      <c r="AE66" s="13">
        <f>VLOOKUP(A:A,[1]TDSheet!$A:$AF,32,0)</f>
        <v>111.6</v>
      </c>
      <c r="AF66" s="13">
        <f>VLOOKUP(A:A,[1]TDSheet!$A:$AG,33,0)</f>
        <v>99.8</v>
      </c>
      <c r="AG66" s="13">
        <f>VLOOKUP(A:A,[1]TDSheet!$A:$W,23,0)</f>
        <v>95.8</v>
      </c>
      <c r="AH66" s="13">
        <f>VLOOKUP(A:A,[4]TDSheet!$A:$D,4,0)</f>
        <v>121</v>
      </c>
      <c r="AI66" s="13" t="e">
        <f>VLOOKUP(A:A,[1]TDSheet!$A:$AI,35,0)</f>
        <v>#N/A</v>
      </c>
      <c r="AJ66" s="13">
        <f t="shared" si="15"/>
        <v>220</v>
      </c>
      <c r="AK66" s="13">
        <f t="shared" si="16"/>
        <v>88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1468.8009999999999</v>
      </c>
      <c r="D67" s="8">
        <v>1919.326</v>
      </c>
      <c r="E67" s="17">
        <v>1325</v>
      </c>
      <c r="F67" s="18">
        <v>624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847.88800000000003</v>
      </c>
      <c r="K67" s="13">
        <f t="shared" si="11"/>
        <v>477.11199999999997</v>
      </c>
      <c r="L67" s="13">
        <f>VLOOKUP(A:A,[1]TDSheet!$A:$U,21,0)</f>
        <v>150</v>
      </c>
      <c r="M67" s="13">
        <f>VLOOKUP(A:A,[1]TDSheet!$A:$V,22,0)</f>
        <v>300</v>
      </c>
      <c r="N67" s="13">
        <f>VLOOKUP(A:A,[1]TDSheet!$A:$X,24,0)</f>
        <v>350</v>
      </c>
      <c r="O67" s="13">
        <f>VLOOKUP(A:A,[1]TDSheet!$A:$O,15,0)</f>
        <v>0</v>
      </c>
      <c r="P67" s="13"/>
      <c r="Q67" s="13"/>
      <c r="R67" s="13"/>
      <c r="S67" s="13"/>
      <c r="T67" s="13"/>
      <c r="U67" s="13"/>
      <c r="V67" s="13"/>
      <c r="W67" s="13">
        <f t="shared" si="12"/>
        <v>265</v>
      </c>
      <c r="X67" s="15">
        <v>300</v>
      </c>
      <c r="Y67" s="16">
        <f t="shared" si="13"/>
        <v>6.5056603773584909</v>
      </c>
      <c r="Z67" s="13">
        <f t="shared" si="14"/>
        <v>2.3547169811320754</v>
      </c>
      <c r="AA67" s="13"/>
      <c r="AB67" s="13"/>
      <c r="AC67" s="13"/>
      <c r="AD67" s="13"/>
      <c r="AE67" s="13">
        <f>VLOOKUP(A:A,[1]TDSheet!$A:$AF,32,0)</f>
        <v>263.8</v>
      </c>
      <c r="AF67" s="13">
        <f>VLOOKUP(A:A,[1]TDSheet!$A:$AG,33,0)</f>
        <v>221.2</v>
      </c>
      <c r="AG67" s="13">
        <f>VLOOKUP(A:A,[1]TDSheet!$A:$W,23,0)</f>
        <v>261.39999999999998</v>
      </c>
      <c r="AH67" s="13">
        <f>VLOOKUP(A:A,[4]TDSheet!$A:$D,4,0)</f>
        <v>191.179</v>
      </c>
      <c r="AI67" s="13">
        <f>VLOOKUP(A:A,[1]TDSheet!$A:$AI,35,0)</f>
        <v>0</v>
      </c>
      <c r="AJ67" s="13">
        <f t="shared" si="15"/>
        <v>300</v>
      </c>
      <c r="AK67" s="13">
        <f t="shared" si="16"/>
        <v>300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1193</v>
      </c>
      <c r="D68" s="8">
        <v>24</v>
      </c>
      <c r="E68" s="8">
        <v>549</v>
      </c>
      <c r="F68" s="8">
        <v>657</v>
      </c>
      <c r="G68" s="1"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563</v>
      </c>
      <c r="K68" s="13">
        <f t="shared" si="11"/>
        <v>-14</v>
      </c>
      <c r="L68" s="13">
        <f>VLOOKUP(A:A,[1]TDSheet!$A:$U,21,0)</f>
        <v>0</v>
      </c>
      <c r="M68" s="13">
        <f>VLOOKUP(A:A,[1]TDSheet!$A:$V,22,0)</f>
        <v>700</v>
      </c>
      <c r="N68" s="13">
        <f>VLOOKUP(A:A,[1]TDSheet!$A:$X,24,0)</f>
        <v>0</v>
      </c>
      <c r="O68" s="13">
        <f>VLOOKUP(A:A,[1]TDSheet!$A:$O,15,0)</f>
        <v>0</v>
      </c>
      <c r="P68" s="13"/>
      <c r="Q68" s="13"/>
      <c r="R68" s="13"/>
      <c r="S68" s="13"/>
      <c r="T68" s="13"/>
      <c r="U68" s="13"/>
      <c r="V68" s="13"/>
      <c r="W68" s="13">
        <f t="shared" si="12"/>
        <v>109.8</v>
      </c>
      <c r="X68" s="15"/>
      <c r="Y68" s="16">
        <f t="shared" si="13"/>
        <v>12.358834244080146</v>
      </c>
      <c r="Z68" s="13">
        <f t="shared" si="14"/>
        <v>5.9836065573770494</v>
      </c>
      <c r="AA68" s="13"/>
      <c r="AB68" s="13"/>
      <c r="AC68" s="13"/>
      <c r="AD68" s="13"/>
      <c r="AE68" s="13">
        <f>VLOOKUP(A:A,[1]TDSheet!$A:$AF,32,0)</f>
        <v>129.4</v>
      </c>
      <c r="AF68" s="13">
        <f>VLOOKUP(A:A,[1]TDSheet!$A:$AG,33,0)</f>
        <v>79.599999999999994</v>
      </c>
      <c r="AG68" s="13">
        <f>VLOOKUP(A:A,[1]TDSheet!$A:$W,23,0)</f>
        <v>148.4</v>
      </c>
      <c r="AH68" s="13">
        <f>VLOOKUP(A:A,[4]TDSheet!$A:$D,4,0)</f>
        <v>73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172.91800000000001</v>
      </c>
      <c r="D69" s="8">
        <v>352.85300000000001</v>
      </c>
      <c r="E69" s="8">
        <v>260.23500000000001</v>
      </c>
      <c r="F69" s="8">
        <v>251.23099999999999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252.21100000000001</v>
      </c>
      <c r="K69" s="13">
        <f t="shared" si="11"/>
        <v>8.0240000000000009</v>
      </c>
      <c r="L69" s="13">
        <f>VLOOKUP(A:A,[1]TDSheet!$A:$U,21,0)</f>
        <v>40</v>
      </c>
      <c r="M69" s="13">
        <f>VLOOKUP(A:A,[1]TDSheet!$A:$V,22,0)</f>
        <v>80</v>
      </c>
      <c r="N69" s="13">
        <f>VLOOKUP(A:A,[1]TDSheet!$A:$X,24,0)</f>
        <v>80</v>
      </c>
      <c r="O69" s="13">
        <f>VLOOKUP(A:A,[1]TDSheet!$A:$O,15,0)</f>
        <v>0</v>
      </c>
      <c r="P69" s="13"/>
      <c r="Q69" s="13"/>
      <c r="R69" s="13"/>
      <c r="S69" s="13"/>
      <c r="T69" s="13"/>
      <c r="U69" s="13"/>
      <c r="V69" s="13"/>
      <c r="W69" s="13">
        <f t="shared" si="12"/>
        <v>52.047000000000004</v>
      </c>
      <c r="X69" s="15"/>
      <c r="Y69" s="16">
        <f t="shared" si="13"/>
        <v>8.6696831709800755</v>
      </c>
      <c r="Z69" s="13">
        <f t="shared" si="14"/>
        <v>4.8270025169558277</v>
      </c>
      <c r="AA69" s="13"/>
      <c r="AB69" s="13"/>
      <c r="AC69" s="13"/>
      <c r="AD69" s="13"/>
      <c r="AE69" s="13">
        <f>VLOOKUP(A:A,[1]TDSheet!$A:$AF,32,0)</f>
        <v>54.218399999999995</v>
      </c>
      <c r="AF69" s="13">
        <f>VLOOKUP(A:A,[1]TDSheet!$A:$AG,33,0)</f>
        <v>49.446199999999997</v>
      </c>
      <c r="AG69" s="13">
        <f>VLOOKUP(A:A,[1]TDSheet!$A:$W,23,0)</f>
        <v>68.041200000000003</v>
      </c>
      <c r="AH69" s="13">
        <f>VLOOKUP(A:A,[4]TDSheet!$A:$D,4,0)</f>
        <v>64.263999999999996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2050</v>
      </c>
      <c r="D70" s="8">
        <v>3173</v>
      </c>
      <c r="E70" s="8">
        <v>3837</v>
      </c>
      <c r="F70" s="8">
        <v>1278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3899</v>
      </c>
      <c r="K70" s="13">
        <f t="shared" si="11"/>
        <v>-62</v>
      </c>
      <c r="L70" s="13">
        <f>VLOOKUP(A:A,[1]TDSheet!$A:$U,21,0)</f>
        <v>600</v>
      </c>
      <c r="M70" s="13">
        <f>VLOOKUP(A:A,[1]TDSheet!$A:$V,22,0)</f>
        <v>850</v>
      </c>
      <c r="N70" s="13">
        <f>VLOOKUP(A:A,[1]TDSheet!$A:$X,24,0)</f>
        <v>800</v>
      </c>
      <c r="O70" s="13">
        <f>VLOOKUP(A:A,[1]TDSheet!$A:$O,15,0)</f>
        <v>0</v>
      </c>
      <c r="P70" s="13"/>
      <c r="Q70" s="13"/>
      <c r="R70" s="13"/>
      <c r="S70" s="13"/>
      <c r="T70" s="13">
        <v>648</v>
      </c>
      <c r="U70" s="13"/>
      <c r="V70" s="13"/>
      <c r="W70" s="13">
        <f t="shared" si="12"/>
        <v>649.79999999999995</v>
      </c>
      <c r="X70" s="15">
        <v>600</v>
      </c>
      <c r="Y70" s="16">
        <f t="shared" si="13"/>
        <v>6.3527239150507855</v>
      </c>
      <c r="Z70" s="13">
        <f t="shared" si="14"/>
        <v>1.9667590027700832</v>
      </c>
      <c r="AA70" s="13"/>
      <c r="AB70" s="13"/>
      <c r="AC70" s="13"/>
      <c r="AD70" s="13">
        <f>VLOOKUP(A:A,[3]TDSheet!$A:$D,4,0)</f>
        <v>588</v>
      </c>
      <c r="AE70" s="13">
        <f>VLOOKUP(A:A,[1]TDSheet!$A:$AF,32,0)</f>
        <v>649.79999999999995</v>
      </c>
      <c r="AF70" s="13">
        <f>VLOOKUP(A:A,[1]TDSheet!$A:$AG,33,0)</f>
        <v>547.20000000000005</v>
      </c>
      <c r="AG70" s="13">
        <f>VLOOKUP(A:A,[1]TDSheet!$A:$W,23,0)</f>
        <v>661.8</v>
      </c>
      <c r="AH70" s="13">
        <f>VLOOKUP(A:A,[4]TDSheet!$A:$D,4,0)</f>
        <v>751</v>
      </c>
      <c r="AI70" s="13">
        <f>VLOOKUP(A:A,[1]TDSheet!$A:$AI,35,0)</f>
        <v>0</v>
      </c>
      <c r="AJ70" s="13">
        <f t="shared" si="15"/>
        <v>1248</v>
      </c>
      <c r="AK70" s="13">
        <f t="shared" si="16"/>
        <v>499.20000000000005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1798</v>
      </c>
      <c r="D71" s="8">
        <v>2453</v>
      </c>
      <c r="E71" s="8">
        <v>2831</v>
      </c>
      <c r="F71" s="8">
        <v>1322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2873</v>
      </c>
      <c r="K71" s="13">
        <f t="shared" si="11"/>
        <v>-42</v>
      </c>
      <c r="L71" s="13">
        <f>VLOOKUP(A:A,[1]TDSheet!$A:$U,21,0)</f>
        <v>450</v>
      </c>
      <c r="M71" s="13">
        <f>VLOOKUP(A:A,[1]TDSheet!$A:$V,22,0)</f>
        <v>750</v>
      </c>
      <c r="N71" s="13">
        <f>VLOOKUP(A:A,[1]TDSheet!$A:$X,24,0)</f>
        <v>700</v>
      </c>
      <c r="O71" s="13">
        <f>VLOOKUP(A:A,[1]TDSheet!$A:$O,15,0)</f>
        <v>0</v>
      </c>
      <c r="P71" s="13"/>
      <c r="Q71" s="13"/>
      <c r="R71" s="13"/>
      <c r="S71" s="13"/>
      <c r="T71" s="13"/>
      <c r="U71" s="13"/>
      <c r="V71" s="13"/>
      <c r="W71" s="13">
        <f t="shared" si="12"/>
        <v>566.20000000000005</v>
      </c>
      <c r="X71" s="15">
        <v>400</v>
      </c>
      <c r="Y71" s="16">
        <f t="shared" si="13"/>
        <v>6.397032850582832</v>
      </c>
      <c r="Z71" s="13">
        <f t="shared" si="14"/>
        <v>2.3348640056517129</v>
      </c>
      <c r="AA71" s="13"/>
      <c r="AB71" s="13"/>
      <c r="AC71" s="13"/>
      <c r="AD71" s="13"/>
      <c r="AE71" s="13">
        <f>VLOOKUP(A:A,[1]TDSheet!$A:$AF,32,0)</f>
        <v>612.4</v>
      </c>
      <c r="AF71" s="13">
        <f>VLOOKUP(A:A,[1]TDSheet!$A:$AG,33,0)</f>
        <v>491.4</v>
      </c>
      <c r="AG71" s="13">
        <f>VLOOKUP(A:A,[1]TDSheet!$A:$W,23,0)</f>
        <v>601</v>
      </c>
      <c r="AH71" s="13">
        <f>VLOOKUP(A:A,[4]TDSheet!$A:$D,4,0)</f>
        <v>614</v>
      </c>
      <c r="AI71" s="13">
        <f>VLOOKUP(A:A,[1]TDSheet!$A:$AI,35,0)</f>
        <v>0</v>
      </c>
      <c r="AJ71" s="13">
        <f t="shared" si="15"/>
        <v>400</v>
      </c>
      <c r="AK71" s="13">
        <f t="shared" si="16"/>
        <v>160</v>
      </c>
      <c r="AL71" s="13"/>
      <c r="AM71" s="13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409.04399999999998</v>
      </c>
      <c r="D72" s="8">
        <v>271.01900000000001</v>
      </c>
      <c r="E72" s="8">
        <v>480.41699999999997</v>
      </c>
      <c r="F72" s="8">
        <v>177.386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492.2</v>
      </c>
      <c r="K72" s="13">
        <f t="shared" ref="K72:K130" si="17">E72-J72</f>
        <v>-11.783000000000015</v>
      </c>
      <c r="L72" s="13">
        <f>VLOOKUP(A:A,[1]TDSheet!$A:$U,21,0)</f>
        <v>50</v>
      </c>
      <c r="M72" s="13">
        <f>VLOOKUP(A:A,[1]TDSheet!$A:$V,22,0)</f>
        <v>100</v>
      </c>
      <c r="N72" s="13">
        <f>VLOOKUP(A:A,[1]TDSheet!$A:$X,24,0)</f>
        <v>100</v>
      </c>
      <c r="O72" s="13">
        <f>VLOOKUP(A:A,[1]TDSheet!$A:$O,15,0)</f>
        <v>0</v>
      </c>
      <c r="P72" s="13"/>
      <c r="Q72" s="13"/>
      <c r="R72" s="13"/>
      <c r="S72" s="13"/>
      <c r="T72" s="13"/>
      <c r="U72" s="13"/>
      <c r="V72" s="13"/>
      <c r="W72" s="13">
        <f t="shared" ref="W72:W130" si="18">(E72-AD72)/5</f>
        <v>96.083399999999997</v>
      </c>
      <c r="X72" s="15">
        <v>180</v>
      </c>
      <c r="Y72" s="16">
        <f t="shared" ref="Y72:Y130" si="19">(F72+L72+M72+N72+O72+X72)/W72</f>
        <v>6.3214457440098908</v>
      </c>
      <c r="Z72" s="13">
        <f t="shared" ref="Z72:Z130" si="20">F72/W72</f>
        <v>1.8461669757731305</v>
      </c>
      <c r="AA72" s="13"/>
      <c r="AB72" s="13"/>
      <c r="AC72" s="13"/>
      <c r="AD72" s="13"/>
      <c r="AE72" s="13">
        <f>VLOOKUP(A:A,[1]TDSheet!$A:$AF,32,0)</f>
        <v>100.70439999999999</v>
      </c>
      <c r="AF72" s="13">
        <f>VLOOKUP(A:A,[1]TDSheet!$A:$AG,33,0)</f>
        <v>97.026199999999989</v>
      </c>
      <c r="AG72" s="13">
        <f>VLOOKUP(A:A,[1]TDSheet!$A:$W,23,0)</f>
        <v>89.793399999999991</v>
      </c>
      <c r="AH72" s="13">
        <f>VLOOKUP(A:A,[4]TDSheet!$A:$D,4,0)</f>
        <v>90.147000000000006</v>
      </c>
      <c r="AI72" s="13" t="e">
        <f>VLOOKUP(A:A,[1]TDSheet!$A:$AI,35,0)</f>
        <v>#N/A</v>
      </c>
      <c r="AJ72" s="13">
        <f t="shared" ref="AJ72:AJ130" si="21">X72+T72</f>
        <v>180</v>
      </c>
      <c r="AK72" s="13">
        <f t="shared" ref="AK72:AK130" si="22">AJ72*H72</f>
        <v>180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292.61399999999998</v>
      </c>
      <c r="D73" s="8">
        <v>317.76</v>
      </c>
      <c r="E73" s="8">
        <v>383.42200000000003</v>
      </c>
      <c r="F73" s="8">
        <v>214.70099999999999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389.98099999999999</v>
      </c>
      <c r="K73" s="13">
        <f t="shared" si="17"/>
        <v>-6.5589999999999691</v>
      </c>
      <c r="L73" s="13">
        <f>VLOOKUP(A:A,[1]TDSheet!$A:$U,21,0)</f>
        <v>70</v>
      </c>
      <c r="M73" s="13">
        <f>VLOOKUP(A:A,[1]TDSheet!$A:$V,22,0)</f>
        <v>100</v>
      </c>
      <c r="N73" s="13">
        <f>VLOOKUP(A:A,[1]TDSheet!$A:$X,24,0)</f>
        <v>100</v>
      </c>
      <c r="O73" s="13">
        <f>VLOOKUP(A:A,[1]TDSheet!$A:$O,15,0)</f>
        <v>0</v>
      </c>
      <c r="P73" s="13"/>
      <c r="Q73" s="13"/>
      <c r="R73" s="13"/>
      <c r="S73" s="13"/>
      <c r="T73" s="13"/>
      <c r="U73" s="13"/>
      <c r="V73" s="13"/>
      <c r="W73" s="13">
        <f t="shared" si="18"/>
        <v>76.684400000000011</v>
      </c>
      <c r="X73" s="15"/>
      <c r="Y73" s="16">
        <f t="shared" si="19"/>
        <v>6.3207249453604639</v>
      </c>
      <c r="Z73" s="13">
        <f t="shared" si="20"/>
        <v>2.799800220122997</v>
      </c>
      <c r="AA73" s="13"/>
      <c r="AB73" s="13"/>
      <c r="AC73" s="13"/>
      <c r="AD73" s="13"/>
      <c r="AE73" s="13">
        <f>VLOOKUP(A:A,[1]TDSheet!$A:$AF,32,0)</f>
        <v>73.102400000000003</v>
      </c>
      <c r="AF73" s="13">
        <f>VLOOKUP(A:A,[1]TDSheet!$A:$AG,33,0)</f>
        <v>74.744200000000006</v>
      </c>
      <c r="AG73" s="13">
        <f>VLOOKUP(A:A,[1]TDSheet!$A:$W,23,0)</f>
        <v>82.062600000000003</v>
      </c>
      <c r="AH73" s="13">
        <f>VLOOKUP(A:A,[4]TDSheet!$A:$D,4,0)</f>
        <v>75.87</v>
      </c>
      <c r="AI73" s="13" t="e">
        <f>VLOOKUP(A:A,[1]TDSheet!$A:$AI,35,0)</f>
        <v>#N/A</v>
      </c>
      <c r="AJ73" s="13">
        <f t="shared" si="21"/>
        <v>0</v>
      </c>
      <c r="AK73" s="13">
        <f t="shared" si="22"/>
        <v>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387.892</v>
      </c>
      <c r="D74" s="8">
        <v>704.98800000000006</v>
      </c>
      <c r="E74" s="8">
        <v>710.41700000000003</v>
      </c>
      <c r="F74" s="8">
        <v>369.39100000000002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712.24699999999996</v>
      </c>
      <c r="K74" s="13">
        <f t="shared" si="17"/>
        <v>-1.8299999999999272</v>
      </c>
      <c r="L74" s="13">
        <f>VLOOKUP(A:A,[1]TDSheet!$A:$U,21,0)</f>
        <v>150</v>
      </c>
      <c r="M74" s="13">
        <f>VLOOKUP(A:A,[1]TDSheet!$A:$V,22,0)</f>
        <v>190</v>
      </c>
      <c r="N74" s="13">
        <f>VLOOKUP(A:A,[1]TDSheet!$A:$X,24,0)</f>
        <v>180</v>
      </c>
      <c r="O74" s="13">
        <f>VLOOKUP(A:A,[1]TDSheet!$A:$O,15,0)</f>
        <v>0</v>
      </c>
      <c r="P74" s="13"/>
      <c r="Q74" s="13"/>
      <c r="R74" s="13"/>
      <c r="S74" s="13"/>
      <c r="T74" s="13"/>
      <c r="U74" s="13"/>
      <c r="V74" s="13"/>
      <c r="W74" s="13">
        <f t="shared" si="18"/>
        <v>142.08340000000001</v>
      </c>
      <c r="X74" s="15"/>
      <c r="Y74" s="16">
        <f t="shared" si="19"/>
        <v>6.2596404646848258</v>
      </c>
      <c r="Z74" s="13">
        <f t="shared" si="20"/>
        <v>2.599818134982693</v>
      </c>
      <c r="AA74" s="13"/>
      <c r="AB74" s="13"/>
      <c r="AC74" s="13"/>
      <c r="AD74" s="13"/>
      <c r="AE74" s="13">
        <f>VLOOKUP(A:A,[1]TDSheet!$A:$AF,32,0)</f>
        <v>144.92000000000002</v>
      </c>
      <c r="AF74" s="13">
        <f>VLOOKUP(A:A,[1]TDSheet!$A:$AG,33,0)</f>
        <v>129.36199999999999</v>
      </c>
      <c r="AG74" s="13">
        <f>VLOOKUP(A:A,[1]TDSheet!$A:$W,23,0)</f>
        <v>154.178</v>
      </c>
      <c r="AH74" s="13">
        <f>VLOOKUP(A:A,[4]TDSheet!$A:$D,4,0)</f>
        <v>136.22399999999999</v>
      </c>
      <c r="AI74" s="13" t="e">
        <f>VLOOKUP(A:A,[1]TDSheet!$A:$AI,35,0)</f>
        <v>#N/A</v>
      </c>
      <c r="AJ74" s="13">
        <f t="shared" si="21"/>
        <v>0</v>
      </c>
      <c r="AK74" s="13">
        <f t="shared" si="22"/>
        <v>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304.86399999999998</v>
      </c>
      <c r="D75" s="8">
        <v>540.24400000000003</v>
      </c>
      <c r="E75" s="8">
        <v>499.26499999999999</v>
      </c>
      <c r="F75" s="8">
        <v>328.62299999999999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508.63099999999997</v>
      </c>
      <c r="K75" s="13">
        <f t="shared" si="17"/>
        <v>-9.3659999999999854</v>
      </c>
      <c r="L75" s="13">
        <f>VLOOKUP(A:A,[1]TDSheet!$A:$U,21,0)</f>
        <v>50</v>
      </c>
      <c r="M75" s="13">
        <f>VLOOKUP(A:A,[1]TDSheet!$A:$V,22,0)</f>
        <v>130</v>
      </c>
      <c r="N75" s="13">
        <f>VLOOKUP(A:A,[1]TDSheet!$A:$X,24,0)</f>
        <v>130</v>
      </c>
      <c r="O75" s="13">
        <f>VLOOKUP(A:A,[1]TDSheet!$A:$O,15,0)</f>
        <v>0</v>
      </c>
      <c r="P75" s="13"/>
      <c r="Q75" s="13"/>
      <c r="R75" s="13"/>
      <c r="S75" s="13"/>
      <c r="T75" s="13"/>
      <c r="U75" s="13"/>
      <c r="V75" s="13"/>
      <c r="W75" s="13">
        <f t="shared" si="18"/>
        <v>99.852999999999994</v>
      </c>
      <c r="X75" s="15"/>
      <c r="Y75" s="16">
        <f t="shared" si="19"/>
        <v>6.3956315784202786</v>
      </c>
      <c r="Z75" s="13">
        <f t="shared" si="20"/>
        <v>3.2910678697685598</v>
      </c>
      <c r="AA75" s="13"/>
      <c r="AB75" s="13"/>
      <c r="AC75" s="13"/>
      <c r="AD75" s="13"/>
      <c r="AE75" s="13">
        <f>VLOOKUP(A:A,[1]TDSheet!$A:$AF,32,0)</f>
        <v>114.77739999999999</v>
      </c>
      <c r="AF75" s="13">
        <f>VLOOKUP(A:A,[1]TDSheet!$A:$AG,33,0)</f>
        <v>91.986599999999996</v>
      </c>
      <c r="AG75" s="13">
        <f>VLOOKUP(A:A,[1]TDSheet!$A:$W,23,0)</f>
        <v>110.90540000000001</v>
      </c>
      <c r="AH75" s="13">
        <f>VLOOKUP(A:A,[4]TDSheet!$A:$D,4,0)</f>
        <v>99.239000000000004</v>
      </c>
      <c r="AI75" s="13" t="e">
        <f>VLOOKUP(A:A,[1]TDSheet!$A:$AI,35,0)</f>
        <v>#N/A</v>
      </c>
      <c r="AJ75" s="13">
        <f t="shared" si="21"/>
        <v>0</v>
      </c>
      <c r="AK75" s="13">
        <f t="shared" si="22"/>
        <v>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249</v>
      </c>
      <c r="D76" s="8">
        <v>7</v>
      </c>
      <c r="E76" s="8">
        <v>118</v>
      </c>
      <c r="F76" s="8">
        <v>132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161</v>
      </c>
      <c r="K76" s="13">
        <f t="shared" si="17"/>
        <v>-43</v>
      </c>
      <c r="L76" s="13">
        <f>VLOOKUP(A:A,[1]TDSheet!$A:$U,21,0)</f>
        <v>0</v>
      </c>
      <c r="M76" s="13">
        <f>VLOOKUP(A:A,[1]TDSheet!$A:$V,22,0)</f>
        <v>0</v>
      </c>
      <c r="N76" s="13">
        <f>VLOOKUP(A:A,[1]TDSheet!$A:$X,24,0)</f>
        <v>30</v>
      </c>
      <c r="O76" s="13">
        <f>VLOOKUP(A:A,[1]TDSheet!$A:$O,15,0)</f>
        <v>0</v>
      </c>
      <c r="P76" s="13"/>
      <c r="Q76" s="13"/>
      <c r="R76" s="13"/>
      <c r="S76" s="13"/>
      <c r="T76" s="13"/>
      <c r="U76" s="13"/>
      <c r="V76" s="13"/>
      <c r="W76" s="13">
        <f t="shared" si="18"/>
        <v>23.6</v>
      </c>
      <c r="X76" s="15"/>
      <c r="Y76" s="16">
        <f t="shared" si="19"/>
        <v>6.8644067796610164</v>
      </c>
      <c r="Z76" s="13">
        <f t="shared" si="20"/>
        <v>5.5932203389830502</v>
      </c>
      <c r="AA76" s="13"/>
      <c r="AB76" s="13"/>
      <c r="AC76" s="13"/>
      <c r="AD76" s="13"/>
      <c r="AE76" s="13">
        <f>VLOOKUP(A:A,[1]TDSheet!$A:$AF,32,0)</f>
        <v>31.4</v>
      </c>
      <c r="AF76" s="13">
        <f>VLOOKUP(A:A,[1]TDSheet!$A:$AG,33,0)</f>
        <v>34.200000000000003</v>
      </c>
      <c r="AG76" s="13">
        <f>VLOOKUP(A:A,[1]TDSheet!$A:$W,23,0)</f>
        <v>28</v>
      </c>
      <c r="AH76" s="13">
        <f>VLOOKUP(A:A,[4]TDSheet!$A:$D,4,0)</f>
        <v>26</v>
      </c>
      <c r="AI76" s="13" t="str">
        <f>VLOOKUP(A:A,[1]TDSheet!$A:$AI,35,0)</f>
        <v>???</v>
      </c>
      <c r="AJ76" s="13">
        <f t="shared" si="21"/>
        <v>0</v>
      </c>
      <c r="AK76" s="13">
        <f t="shared" si="22"/>
        <v>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268</v>
      </c>
      <c r="D77" s="8">
        <v>235</v>
      </c>
      <c r="E77" s="8">
        <v>332</v>
      </c>
      <c r="F77" s="8">
        <v>164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338</v>
      </c>
      <c r="K77" s="13">
        <f t="shared" si="17"/>
        <v>-6</v>
      </c>
      <c r="L77" s="13">
        <f>VLOOKUP(A:A,[1]TDSheet!$A:$U,21,0)</f>
        <v>30</v>
      </c>
      <c r="M77" s="13">
        <f>VLOOKUP(A:A,[1]TDSheet!$A:$V,22,0)</f>
        <v>90</v>
      </c>
      <c r="N77" s="13">
        <f>VLOOKUP(A:A,[1]TDSheet!$A:$X,24,0)</f>
        <v>80</v>
      </c>
      <c r="O77" s="13">
        <f>VLOOKUP(A:A,[1]TDSheet!$A:$O,15,0)</f>
        <v>0</v>
      </c>
      <c r="P77" s="13"/>
      <c r="Q77" s="13"/>
      <c r="R77" s="13"/>
      <c r="S77" s="13"/>
      <c r="T77" s="13"/>
      <c r="U77" s="13"/>
      <c r="V77" s="13"/>
      <c r="W77" s="13">
        <f t="shared" si="18"/>
        <v>66.400000000000006</v>
      </c>
      <c r="X77" s="15">
        <v>60</v>
      </c>
      <c r="Y77" s="16">
        <f t="shared" si="19"/>
        <v>6.3855421686746983</v>
      </c>
      <c r="Z77" s="13">
        <f t="shared" si="20"/>
        <v>2.4698795180722888</v>
      </c>
      <c r="AA77" s="13"/>
      <c r="AB77" s="13"/>
      <c r="AC77" s="13"/>
      <c r="AD77" s="13"/>
      <c r="AE77" s="13">
        <f>VLOOKUP(A:A,[1]TDSheet!$A:$AF,32,0)</f>
        <v>66.400000000000006</v>
      </c>
      <c r="AF77" s="13">
        <f>VLOOKUP(A:A,[1]TDSheet!$A:$AG,33,0)</f>
        <v>57.4</v>
      </c>
      <c r="AG77" s="13">
        <f>VLOOKUP(A:A,[1]TDSheet!$A:$W,23,0)</f>
        <v>68.8</v>
      </c>
      <c r="AH77" s="13">
        <f>VLOOKUP(A:A,[4]TDSheet!$A:$D,4,0)</f>
        <v>74</v>
      </c>
      <c r="AI77" s="13" t="str">
        <f>VLOOKUP(A:A,[1]TDSheet!$A:$AI,35,0)</f>
        <v>сентак</v>
      </c>
      <c r="AJ77" s="13">
        <f t="shared" si="21"/>
        <v>60</v>
      </c>
      <c r="AK77" s="13">
        <f t="shared" si="22"/>
        <v>36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240</v>
      </c>
      <c r="D78" s="8">
        <v>492</v>
      </c>
      <c r="E78" s="8">
        <v>405</v>
      </c>
      <c r="F78" s="8">
        <v>314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426</v>
      </c>
      <c r="K78" s="13">
        <f t="shared" si="17"/>
        <v>-21</v>
      </c>
      <c r="L78" s="13">
        <f>VLOOKUP(A:A,[1]TDSheet!$A:$U,21,0)</f>
        <v>70</v>
      </c>
      <c r="M78" s="13">
        <f>VLOOKUP(A:A,[1]TDSheet!$A:$V,22,0)</f>
        <v>130</v>
      </c>
      <c r="N78" s="13">
        <f>VLOOKUP(A:A,[1]TDSheet!$A:$X,24,0)</f>
        <v>120</v>
      </c>
      <c r="O78" s="13">
        <f>VLOOKUP(A:A,[1]TDSheet!$A:$O,15,0)</f>
        <v>0</v>
      </c>
      <c r="P78" s="13"/>
      <c r="Q78" s="13"/>
      <c r="R78" s="13"/>
      <c r="S78" s="13"/>
      <c r="T78" s="13"/>
      <c r="U78" s="13"/>
      <c r="V78" s="13"/>
      <c r="W78" s="13">
        <f t="shared" si="18"/>
        <v>81</v>
      </c>
      <c r="X78" s="15"/>
      <c r="Y78" s="16">
        <f t="shared" si="19"/>
        <v>7.8271604938271606</v>
      </c>
      <c r="Z78" s="13">
        <f t="shared" si="20"/>
        <v>3.8765432098765431</v>
      </c>
      <c r="AA78" s="13"/>
      <c r="AB78" s="13"/>
      <c r="AC78" s="13"/>
      <c r="AD78" s="13"/>
      <c r="AE78" s="13">
        <f>VLOOKUP(A:A,[1]TDSheet!$A:$AF,32,0)</f>
        <v>86.2</v>
      </c>
      <c r="AF78" s="13">
        <f>VLOOKUP(A:A,[1]TDSheet!$A:$AG,33,0)</f>
        <v>94</v>
      </c>
      <c r="AG78" s="13">
        <f>VLOOKUP(A:A,[1]TDSheet!$A:$W,23,0)</f>
        <v>101</v>
      </c>
      <c r="AH78" s="13">
        <f>VLOOKUP(A:A,[4]TDSheet!$A:$D,4,0)</f>
        <v>61</v>
      </c>
      <c r="AI78" s="13">
        <f>VLOOKUP(A:A,[1]TDSheet!$A:$AI,35,0)</f>
        <v>0</v>
      </c>
      <c r="AJ78" s="13">
        <f t="shared" si="21"/>
        <v>0</v>
      </c>
      <c r="AK78" s="13">
        <f t="shared" si="22"/>
        <v>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135.47999999999999</v>
      </c>
      <c r="D79" s="8">
        <v>272.81299999999999</v>
      </c>
      <c r="E79" s="8">
        <v>262.21699999999998</v>
      </c>
      <c r="F79" s="8">
        <v>129.61699999999999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282.47899999999998</v>
      </c>
      <c r="K79" s="13">
        <f t="shared" si="17"/>
        <v>-20.262</v>
      </c>
      <c r="L79" s="13">
        <f>VLOOKUP(A:A,[1]TDSheet!$A:$U,21,0)</f>
        <v>90</v>
      </c>
      <c r="M79" s="13">
        <f>VLOOKUP(A:A,[1]TDSheet!$A:$V,22,0)</f>
        <v>90</v>
      </c>
      <c r="N79" s="13">
        <f>VLOOKUP(A:A,[1]TDSheet!$A:$X,24,0)</f>
        <v>60</v>
      </c>
      <c r="O79" s="13">
        <f>VLOOKUP(A:A,[1]TDSheet!$A:$O,15,0)</f>
        <v>0</v>
      </c>
      <c r="P79" s="13"/>
      <c r="Q79" s="13"/>
      <c r="R79" s="13"/>
      <c r="S79" s="13"/>
      <c r="T79" s="13"/>
      <c r="U79" s="13"/>
      <c r="V79" s="13"/>
      <c r="W79" s="13">
        <f t="shared" si="18"/>
        <v>52.443399999999997</v>
      </c>
      <c r="X79" s="15"/>
      <c r="Y79" s="16">
        <f t="shared" si="19"/>
        <v>7.0479221408222958</v>
      </c>
      <c r="Z79" s="13">
        <f t="shared" si="20"/>
        <v>2.4715598149624167</v>
      </c>
      <c r="AA79" s="13"/>
      <c r="AB79" s="13"/>
      <c r="AC79" s="13"/>
      <c r="AD79" s="13"/>
      <c r="AE79" s="13">
        <f>VLOOKUP(A:A,[1]TDSheet!$A:$AF,32,0)</f>
        <v>59.075400000000002</v>
      </c>
      <c r="AF79" s="13">
        <f>VLOOKUP(A:A,[1]TDSheet!$A:$AG,33,0)</f>
        <v>46.617200000000004</v>
      </c>
      <c r="AG79" s="13">
        <f>VLOOKUP(A:A,[1]TDSheet!$A:$W,23,0)</f>
        <v>63.813199999999995</v>
      </c>
      <c r="AH79" s="13">
        <f>VLOOKUP(A:A,[4]TDSheet!$A:$D,4,0)</f>
        <v>71.997</v>
      </c>
      <c r="AI79" s="13">
        <f>VLOOKUP(A:A,[1]TDSheet!$A:$AI,35,0)</f>
        <v>0</v>
      </c>
      <c r="AJ79" s="13">
        <f t="shared" si="21"/>
        <v>0</v>
      </c>
      <c r="AK79" s="13">
        <f t="shared" si="22"/>
        <v>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550</v>
      </c>
      <c r="D80" s="8">
        <v>555</v>
      </c>
      <c r="E80" s="8">
        <v>770</v>
      </c>
      <c r="F80" s="8">
        <v>320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779</v>
      </c>
      <c r="K80" s="13">
        <f t="shared" si="17"/>
        <v>-9</v>
      </c>
      <c r="L80" s="13">
        <f>VLOOKUP(A:A,[1]TDSheet!$A:$U,21,0)</f>
        <v>30</v>
      </c>
      <c r="M80" s="13">
        <f>VLOOKUP(A:A,[1]TDSheet!$A:$V,22,0)</f>
        <v>150</v>
      </c>
      <c r="N80" s="13">
        <f>VLOOKUP(A:A,[1]TDSheet!$A:$X,24,0)</f>
        <v>170</v>
      </c>
      <c r="O80" s="13">
        <f>VLOOKUP(A:A,[1]TDSheet!$A:$O,15,0)</f>
        <v>0</v>
      </c>
      <c r="P80" s="13"/>
      <c r="Q80" s="13"/>
      <c r="R80" s="13"/>
      <c r="S80" s="13"/>
      <c r="T80" s="13"/>
      <c r="U80" s="13"/>
      <c r="V80" s="13"/>
      <c r="W80" s="13">
        <f t="shared" si="18"/>
        <v>154</v>
      </c>
      <c r="X80" s="15">
        <v>300</v>
      </c>
      <c r="Y80" s="16">
        <f t="shared" si="19"/>
        <v>6.2987012987012987</v>
      </c>
      <c r="Z80" s="13">
        <f t="shared" si="20"/>
        <v>2.0779220779220777</v>
      </c>
      <c r="AA80" s="13"/>
      <c r="AB80" s="13"/>
      <c r="AC80" s="13"/>
      <c r="AD80" s="13"/>
      <c r="AE80" s="13">
        <f>VLOOKUP(A:A,[1]TDSheet!$A:$AF,32,0)</f>
        <v>140.19999999999999</v>
      </c>
      <c r="AF80" s="13">
        <f>VLOOKUP(A:A,[1]TDSheet!$A:$AG,33,0)</f>
        <v>143.4</v>
      </c>
      <c r="AG80" s="13">
        <f>VLOOKUP(A:A,[1]TDSheet!$A:$W,23,0)</f>
        <v>140.6</v>
      </c>
      <c r="AH80" s="13">
        <f>VLOOKUP(A:A,[4]TDSheet!$A:$D,4,0)</f>
        <v>161</v>
      </c>
      <c r="AI80" s="13">
        <f>VLOOKUP(A:A,[1]TDSheet!$A:$AI,35,0)</f>
        <v>0</v>
      </c>
      <c r="AJ80" s="13">
        <f t="shared" si="21"/>
        <v>300</v>
      </c>
      <c r="AK80" s="13">
        <f t="shared" si="22"/>
        <v>180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1096</v>
      </c>
      <c r="D81" s="8">
        <v>413</v>
      </c>
      <c r="E81" s="8">
        <v>952</v>
      </c>
      <c r="F81" s="8">
        <v>537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976</v>
      </c>
      <c r="K81" s="13">
        <f t="shared" si="17"/>
        <v>-24</v>
      </c>
      <c r="L81" s="13">
        <f>VLOOKUP(A:A,[1]TDSheet!$A:$U,21,0)</f>
        <v>50</v>
      </c>
      <c r="M81" s="13">
        <f>VLOOKUP(A:A,[1]TDSheet!$A:$V,22,0)</f>
        <v>220</v>
      </c>
      <c r="N81" s="13">
        <f>VLOOKUP(A:A,[1]TDSheet!$A:$X,24,0)</f>
        <v>230</v>
      </c>
      <c r="O81" s="13">
        <f>VLOOKUP(A:A,[1]TDSheet!$A:$O,15,0)</f>
        <v>0</v>
      </c>
      <c r="P81" s="13"/>
      <c r="Q81" s="13"/>
      <c r="R81" s="13"/>
      <c r="S81" s="13"/>
      <c r="T81" s="13"/>
      <c r="U81" s="13"/>
      <c r="V81" s="13"/>
      <c r="W81" s="13">
        <f t="shared" si="18"/>
        <v>190.4</v>
      </c>
      <c r="X81" s="15">
        <v>200</v>
      </c>
      <c r="Y81" s="16">
        <f t="shared" si="19"/>
        <v>6.4968487394957979</v>
      </c>
      <c r="Z81" s="13">
        <f t="shared" si="20"/>
        <v>2.820378151260504</v>
      </c>
      <c r="AA81" s="13"/>
      <c r="AB81" s="13"/>
      <c r="AC81" s="13"/>
      <c r="AD81" s="13"/>
      <c r="AE81" s="13">
        <f>VLOOKUP(A:A,[1]TDSheet!$A:$AF,32,0)</f>
        <v>252.4</v>
      </c>
      <c r="AF81" s="13">
        <f>VLOOKUP(A:A,[1]TDSheet!$A:$AG,33,0)</f>
        <v>203.8</v>
      </c>
      <c r="AG81" s="13">
        <f>VLOOKUP(A:A,[1]TDSheet!$A:$W,23,0)</f>
        <v>193.2</v>
      </c>
      <c r="AH81" s="13">
        <f>VLOOKUP(A:A,[4]TDSheet!$A:$D,4,0)</f>
        <v>206</v>
      </c>
      <c r="AI81" s="13" t="str">
        <f>VLOOKUP(A:A,[1]TDSheet!$A:$AI,35,0)</f>
        <v>сентак</v>
      </c>
      <c r="AJ81" s="13">
        <f t="shared" si="21"/>
        <v>200</v>
      </c>
      <c r="AK81" s="13">
        <f t="shared" si="22"/>
        <v>120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1103</v>
      </c>
      <c r="D82" s="8">
        <v>1219</v>
      </c>
      <c r="E82" s="8">
        <v>1557</v>
      </c>
      <c r="F82" s="8">
        <v>708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1648</v>
      </c>
      <c r="K82" s="13">
        <f t="shared" si="17"/>
        <v>-91</v>
      </c>
      <c r="L82" s="13">
        <f>VLOOKUP(A:A,[1]TDSheet!$A:$U,21,0)</f>
        <v>200</v>
      </c>
      <c r="M82" s="13">
        <f>VLOOKUP(A:A,[1]TDSheet!$A:$V,22,0)</f>
        <v>400</v>
      </c>
      <c r="N82" s="13">
        <f>VLOOKUP(A:A,[1]TDSheet!$A:$X,24,0)</f>
        <v>400</v>
      </c>
      <c r="O82" s="13">
        <f>VLOOKUP(A:A,[1]TDSheet!$A:$O,15,0)</f>
        <v>0</v>
      </c>
      <c r="P82" s="13"/>
      <c r="Q82" s="13"/>
      <c r="R82" s="13"/>
      <c r="S82" s="13"/>
      <c r="T82" s="13"/>
      <c r="U82" s="13"/>
      <c r="V82" s="13"/>
      <c r="W82" s="13">
        <f t="shared" si="18"/>
        <v>311.39999999999998</v>
      </c>
      <c r="X82" s="15">
        <v>300</v>
      </c>
      <c r="Y82" s="16">
        <f t="shared" si="19"/>
        <v>6.4482980089916513</v>
      </c>
      <c r="Z82" s="13">
        <f t="shared" si="20"/>
        <v>2.273603082851638</v>
      </c>
      <c r="AA82" s="13"/>
      <c r="AB82" s="13"/>
      <c r="AC82" s="13"/>
      <c r="AD82" s="13"/>
      <c r="AE82" s="13">
        <f>VLOOKUP(A:A,[1]TDSheet!$A:$AF,32,0)</f>
        <v>335</v>
      </c>
      <c r="AF82" s="13">
        <f>VLOOKUP(A:A,[1]TDSheet!$A:$AG,33,0)</f>
        <v>289.60000000000002</v>
      </c>
      <c r="AG82" s="13">
        <f>VLOOKUP(A:A,[1]TDSheet!$A:$W,23,0)</f>
        <v>316.60000000000002</v>
      </c>
      <c r="AH82" s="13">
        <f>VLOOKUP(A:A,[4]TDSheet!$A:$D,4,0)</f>
        <v>275</v>
      </c>
      <c r="AI82" s="13">
        <f>VLOOKUP(A:A,[1]TDSheet!$A:$AI,35,0)</f>
        <v>0</v>
      </c>
      <c r="AJ82" s="13">
        <f t="shared" si="21"/>
        <v>300</v>
      </c>
      <c r="AK82" s="13">
        <f t="shared" si="22"/>
        <v>84.000000000000014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13</v>
      </c>
      <c r="D83" s="8">
        <v>310</v>
      </c>
      <c r="E83" s="8">
        <v>13</v>
      </c>
      <c r="F83" s="8">
        <v>-1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418</v>
      </c>
      <c r="K83" s="13">
        <f t="shared" si="17"/>
        <v>-405</v>
      </c>
      <c r="L83" s="13">
        <f>VLOOKUP(A:A,[1]TDSheet!$A:$U,21,0)</f>
        <v>0</v>
      </c>
      <c r="M83" s="13">
        <f>VLOOKUP(A:A,[1]TDSheet!$A:$V,22,0)</f>
        <v>0</v>
      </c>
      <c r="N83" s="13">
        <f>VLOOKUP(A:A,[1]TDSheet!$A:$X,24,0)</f>
        <v>0</v>
      </c>
      <c r="O83" s="13">
        <f>VLOOKUP(A:A,[1]TDSheet!$A:$O,15,0)</f>
        <v>0</v>
      </c>
      <c r="P83" s="13"/>
      <c r="Q83" s="13"/>
      <c r="R83" s="13"/>
      <c r="S83" s="13"/>
      <c r="T83" s="13"/>
      <c r="U83" s="13"/>
      <c r="V83" s="13"/>
      <c r="W83" s="13">
        <f t="shared" si="18"/>
        <v>2.6</v>
      </c>
      <c r="X83" s="15">
        <v>50</v>
      </c>
      <c r="Y83" s="16">
        <f t="shared" si="19"/>
        <v>18.846153846153847</v>
      </c>
      <c r="Z83" s="13">
        <f t="shared" si="20"/>
        <v>-0.38461538461538458</v>
      </c>
      <c r="AA83" s="13"/>
      <c r="AB83" s="13"/>
      <c r="AC83" s="13"/>
      <c r="AD83" s="13"/>
      <c r="AE83" s="13">
        <f>VLOOKUP(A:A,[1]TDSheet!$A:$AF,32,0)</f>
        <v>150.6</v>
      </c>
      <c r="AF83" s="13">
        <f>VLOOKUP(A:A,[1]TDSheet!$A:$AG,33,0)</f>
        <v>144.19999999999999</v>
      </c>
      <c r="AG83" s="13">
        <f>VLOOKUP(A:A,[1]TDSheet!$A:$W,23,0)</f>
        <v>74.8</v>
      </c>
      <c r="AH83" s="13">
        <v>0</v>
      </c>
      <c r="AI83" s="13" t="str">
        <f>VLOOKUP(A:A,[1]TDSheet!$A:$AI,35,0)</f>
        <v>Паша</v>
      </c>
      <c r="AJ83" s="13">
        <f t="shared" si="21"/>
        <v>50</v>
      </c>
      <c r="AK83" s="13">
        <f t="shared" si="22"/>
        <v>20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27</v>
      </c>
      <c r="D84" s="8">
        <v>312</v>
      </c>
      <c r="E84" s="8">
        <v>39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618</v>
      </c>
      <c r="K84" s="13">
        <f t="shared" si="17"/>
        <v>-579</v>
      </c>
      <c r="L84" s="13">
        <f>VLOOKUP(A:A,[1]TDSheet!$A:$U,21,0)</f>
        <v>0</v>
      </c>
      <c r="M84" s="13">
        <f>VLOOKUP(A:A,[1]TDSheet!$A:$V,22,0)</f>
        <v>0</v>
      </c>
      <c r="N84" s="13">
        <f>VLOOKUP(A:A,[1]TDSheet!$A:$X,24,0)</f>
        <v>0</v>
      </c>
      <c r="O84" s="13">
        <f>VLOOKUP(A:A,[1]TDSheet!$A:$O,15,0)</f>
        <v>0</v>
      </c>
      <c r="P84" s="13"/>
      <c r="Q84" s="13"/>
      <c r="R84" s="13"/>
      <c r="S84" s="13"/>
      <c r="T84" s="13"/>
      <c r="U84" s="13"/>
      <c r="V84" s="13"/>
      <c r="W84" s="13">
        <f t="shared" si="18"/>
        <v>7.8</v>
      </c>
      <c r="X84" s="15">
        <v>50</v>
      </c>
      <c r="Y84" s="16">
        <f t="shared" si="19"/>
        <v>6.4102564102564106</v>
      </c>
      <c r="Z84" s="13">
        <f t="shared" si="20"/>
        <v>0</v>
      </c>
      <c r="AA84" s="13"/>
      <c r="AB84" s="13"/>
      <c r="AC84" s="13"/>
      <c r="AD84" s="13"/>
      <c r="AE84" s="13">
        <f>VLOOKUP(A:A,[1]TDSheet!$A:$AF,32,0)</f>
        <v>139.4</v>
      </c>
      <c r="AF84" s="13">
        <f>VLOOKUP(A:A,[1]TDSheet!$A:$AG,33,0)</f>
        <v>83.6</v>
      </c>
      <c r="AG84" s="13">
        <f>VLOOKUP(A:A,[1]TDSheet!$A:$W,23,0)</f>
        <v>89.6</v>
      </c>
      <c r="AH84" s="13">
        <f>VLOOKUP(A:A,[4]TDSheet!$A:$D,4,0)</f>
        <v>-1</v>
      </c>
      <c r="AI84" s="13" t="str">
        <f>VLOOKUP(A:A,[1]TDSheet!$A:$AI,35,0)</f>
        <v>Паша</v>
      </c>
      <c r="AJ84" s="13">
        <f t="shared" si="21"/>
        <v>50</v>
      </c>
      <c r="AK84" s="13">
        <f t="shared" si="22"/>
        <v>16.5</v>
      </c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13</v>
      </c>
      <c r="D85" s="8">
        <v>101</v>
      </c>
      <c r="E85" s="8">
        <v>3</v>
      </c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374</v>
      </c>
      <c r="K85" s="13">
        <f t="shared" si="17"/>
        <v>-371</v>
      </c>
      <c r="L85" s="13">
        <f>VLOOKUP(A:A,[1]TDSheet!$A:$U,21,0)</f>
        <v>0</v>
      </c>
      <c r="M85" s="13">
        <f>VLOOKUP(A:A,[1]TDSheet!$A:$V,22,0)</f>
        <v>0</v>
      </c>
      <c r="N85" s="13">
        <f>VLOOKUP(A:A,[1]TDSheet!$A:$X,24,0)</f>
        <v>0</v>
      </c>
      <c r="O85" s="13">
        <f>VLOOKUP(A:A,[1]TDSheet!$A:$O,15,0)</f>
        <v>0</v>
      </c>
      <c r="P85" s="13"/>
      <c r="Q85" s="13"/>
      <c r="R85" s="13"/>
      <c r="S85" s="13"/>
      <c r="T85" s="13"/>
      <c r="U85" s="13"/>
      <c r="V85" s="13"/>
      <c r="W85" s="13">
        <f t="shared" si="18"/>
        <v>0.6</v>
      </c>
      <c r="X85" s="15">
        <v>50</v>
      </c>
      <c r="Y85" s="16">
        <f t="shared" si="19"/>
        <v>83.333333333333343</v>
      </c>
      <c r="Z85" s="13">
        <f t="shared" si="20"/>
        <v>0</v>
      </c>
      <c r="AA85" s="13"/>
      <c r="AB85" s="13"/>
      <c r="AC85" s="13"/>
      <c r="AD85" s="13"/>
      <c r="AE85" s="13">
        <f>VLOOKUP(A:A,[1]TDSheet!$A:$AF,32,0)</f>
        <v>68.599999999999994</v>
      </c>
      <c r="AF85" s="13">
        <f>VLOOKUP(A:A,[1]TDSheet!$A:$AG,33,0)</f>
        <v>73</v>
      </c>
      <c r="AG85" s="13">
        <f>VLOOKUP(A:A,[1]TDSheet!$A:$W,23,0)</f>
        <v>16.2</v>
      </c>
      <c r="AH85" s="13">
        <v>0</v>
      </c>
      <c r="AI85" s="13" t="str">
        <f>VLOOKUP(A:A,[1]TDSheet!$A:$AI,35,0)</f>
        <v>Паша</v>
      </c>
      <c r="AJ85" s="13">
        <f t="shared" si="21"/>
        <v>50</v>
      </c>
      <c r="AK85" s="13">
        <f t="shared" si="22"/>
        <v>17.5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392</v>
      </c>
      <c r="D86" s="8">
        <v>102</v>
      </c>
      <c r="E86" s="8">
        <v>376</v>
      </c>
      <c r="F86" s="8">
        <v>101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389</v>
      </c>
      <c r="K86" s="13">
        <f t="shared" si="17"/>
        <v>-13</v>
      </c>
      <c r="L86" s="13">
        <f>VLOOKUP(A:A,[1]TDSheet!$A:$U,21,0)</f>
        <v>90</v>
      </c>
      <c r="M86" s="13">
        <f>VLOOKUP(A:A,[1]TDSheet!$A:$V,22,0)</f>
        <v>90</v>
      </c>
      <c r="N86" s="13">
        <f>VLOOKUP(A:A,[1]TDSheet!$A:$X,24,0)</f>
        <v>90</v>
      </c>
      <c r="O86" s="13">
        <f>VLOOKUP(A:A,[1]TDSheet!$A:$O,15,0)</f>
        <v>0</v>
      </c>
      <c r="P86" s="13"/>
      <c r="Q86" s="13"/>
      <c r="R86" s="13"/>
      <c r="S86" s="13"/>
      <c r="T86" s="13"/>
      <c r="U86" s="13"/>
      <c r="V86" s="13"/>
      <c r="W86" s="13">
        <f t="shared" si="18"/>
        <v>75.2</v>
      </c>
      <c r="X86" s="15">
        <v>110</v>
      </c>
      <c r="Y86" s="16">
        <f t="shared" si="19"/>
        <v>6.3962765957446805</v>
      </c>
      <c r="Z86" s="13">
        <f t="shared" si="20"/>
        <v>1.3430851063829787</v>
      </c>
      <c r="AA86" s="13"/>
      <c r="AB86" s="13"/>
      <c r="AC86" s="13"/>
      <c r="AD86" s="13"/>
      <c r="AE86" s="13">
        <f>VLOOKUP(A:A,[1]TDSheet!$A:$AF,32,0)</f>
        <v>71</v>
      </c>
      <c r="AF86" s="13">
        <f>VLOOKUP(A:A,[1]TDSheet!$A:$AG,33,0)</f>
        <v>71.8</v>
      </c>
      <c r="AG86" s="13">
        <f>VLOOKUP(A:A,[1]TDSheet!$A:$W,23,0)</f>
        <v>73.599999999999994</v>
      </c>
      <c r="AH86" s="13">
        <f>VLOOKUP(A:A,[4]TDSheet!$A:$D,4,0)</f>
        <v>51</v>
      </c>
      <c r="AI86" s="13">
        <f>VLOOKUP(A:A,[1]TDSheet!$A:$AI,35,0)</f>
        <v>0</v>
      </c>
      <c r="AJ86" s="13">
        <f t="shared" si="21"/>
        <v>110</v>
      </c>
      <c r="AK86" s="13">
        <f t="shared" si="22"/>
        <v>36.300000000000004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3377</v>
      </c>
      <c r="D87" s="8">
        <v>7445</v>
      </c>
      <c r="E87" s="8">
        <v>9043</v>
      </c>
      <c r="F87" s="8">
        <v>1622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9168</v>
      </c>
      <c r="K87" s="13">
        <f t="shared" si="17"/>
        <v>-125</v>
      </c>
      <c r="L87" s="13">
        <f>VLOOKUP(A:A,[1]TDSheet!$A:$U,21,0)</f>
        <v>500</v>
      </c>
      <c r="M87" s="13">
        <f>VLOOKUP(A:A,[1]TDSheet!$A:$V,22,0)</f>
        <v>1000</v>
      </c>
      <c r="N87" s="13">
        <f>VLOOKUP(A:A,[1]TDSheet!$A:$X,24,0)</f>
        <v>1100</v>
      </c>
      <c r="O87" s="13">
        <f>VLOOKUP(A:A,[1]TDSheet!$A:$O,15,0)</f>
        <v>1000</v>
      </c>
      <c r="P87" s="13"/>
      <c r="Q87" s="13"/>
      <c r="R87" s="13"/>
      <c r="S87" s="13"/>
      <c r="T87" s="13">
        <v>2400</v>
      </c>
      <c r="U87" s="13"/>
      <c r="V87" s="13"/>
      <c r="W87" s="13">
        <f t="shared" si="18"/>
        <v>968.6</v>
      </c>
      <c r="X87" s="15">
        <v>800</v>
      </c>
      <c r="Y87" s="16">
        <f t="shared" si="19"/>
        <v>6.2172207309518894</v>
      </c>
      <c r="Z87" s="13">
        <f t="shared" si="20"/>
        <v>1.6745818707412761</v>
      </c>
      <c r="AA87" s="13"/>
      <c r="AB87" s="13"/>
      <c r="AC87" s="13"/>
      <c r="AD87" s="13">
        <f>VLOOKUP(A:A,[3]TDSheet!$A:$D,4,0)</f>
        <v>4200</v>
      </c>
      <c r="AE87" s="13">
        <f>VLOOKUP(A:A,[1]TDSheet!$A:$AF,32,0)</f>
        <v>785</v>
      </c>
      <c r="AF87" s="13">
        <f>VLOOKUP(A:A,[1]TDSheet!$A:$AG,33,0)</f>
        <v>729.2</v>
      </c>
      <c r="AG87" s="13">
        <f>VLOOKUP(A:A,[1]TDSheet!$A:$W,23,0)</f>
        <v>886.2</v>
      </c>
      <c r="AH87" s="13">
        <f>VLOOKUP(A:A,[4]TDSheet!$A:$D,4,0)</f>
        <v>1268</v>
      </c>
      <c r="AI87" s="13" t="str">
        <f>VLOOKUP(A:A,[1]TDSheet!$A:$AI,35,0)</f>
        <v>сентак</v>
      </c>
      <c r="AJ87" s="13">
        <f t="shared" si="21"/>
        <v>3200</v>
      </c>
      <c r="AK87" s="13">
        <f t="shared" si="22"/>
        <v>1120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43.317</v>
      </c>
      <c r="D88" s="8"/>
      <c r="E88" s="8">
        <v>1.51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2.7</v>
      </c>
      <c r="K88" s="13">
        <f t="shared" si="17"/>
        <v>-1.1900000000000002</v>
      </c>
      <c r="L88" s="13">
        <f>VLOOKUP(A:A,[1]TDSheet!$A:$U,21,0)</f>
        <v>0</v>
      </c>
      <c r="M88" s="13">
        <f>VLOOKUP(A:A,[1]TDSheet!$A:$V,22,0)</f>
        <v>0</v>
      </c>
      <c r="N88" s="13">
        <f>VLOOKUP(A:A,[1]TDSheet!$A:$X,24,0)</f>
        <v>0</v>
      </c>
      <c r="O88" s="13">
        <f>VLOOKUP(A:A,[1]TDSheet!$A:$O,15,0)</f>
        <v>0</v>
      </c>
      <c r="P88" s="13"/>
      <c r="Q88" s="13"/>
      <c r="R88" s="13"/>
      <c r="S88" s="13"/>
      <c r="T88" s="13"/>
      <c r="U88" s="13"/>
      <c r="V88" s="13"/>
      <c r="W88" s="13">
        <f t="shared" si="18"/>
        <v>0.30199999999999999</v>
      </c>
      <c r="X88" s="15"/>
      <c r="Y88" s="16">
        <f t="shared" si="19"/>
        <v>138.43377483443709</v>
      </c>
      <c r="Z88" s="13">
        <f t="shared" si="20"/>
        <v>138.43377483443709</v>
      </c>
      <c r="AA88" s="13"/>
      <c r="AB88" s="13"/>
      <c r="AC88" s="13"/>
      <c r="AD88" s="13"/>
      <c r="AE88" s="13">
        <f>VLOOKUP(A:A,[1]TDSheet!$A:$AF,32,0)</f>
        <v>9.3548000000000009</v>
      </c>
      <c r="AF88" s="13">
        <f>VLOOKUP(A:A,[1]TDSheet!$A:$AG,33,0)</f>
        <v>3.089</v>
      </c>
      <c r="AG88" s="13">
        <f>VLOOKUP(A:A,[1]TDSheet!$A:$W,23,0)</f>
        <v>0.30199999999999999</v>
      </c>
      <c r="AH88" s="13">
        <v>0</v>
      </c>
      <c r="AI88" s="13" t="str">
        <f>VLOOKUP(A:A,[1]TDSheet!$A:$AI,35,0)</f>
        <v>выв0609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5764</v>
      </c>
      <c r="D89" s="8">
        <v>6109</v>
      </c>
      <c r="E89" s="8">
        <v>7606</v>
      </c>
      <c r="F89" s="8">
        <v>4039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7780</v>
      </c>
      <c r="K89" s="13">
        <f t="shared" si="17"/>
        <v>-174</v>
      </c>
      <c r="L89" s="13">
        <f>VLOOKUP(A:A,[1]TDSheet!$A:$U,21,0)</f>
        <v>600</v>
      </c>
      <c r="M89" s="13">
        <f>VLOOKUP(A:A,[1]TDSheet!$A:$V,22,0)</f>
        <v>1700</v>
      </c>
      <c r="N89" s="13">
        <f>VLOOKUP(A:A,[1]TDSheet!$A:$X,24,0)</f>
        <v>1700</v>
      </c>
      <c r="O89" s="13">
        <f>VLOOKUP(A:A,[1]TDSheet!$A:$O,15,0)</f>
        <v>1500</v>
      </c>
      <c r="P89" s="13"/>
      <c r="Q89" s="13"/>
      <c r="R89" s="13"/>
      <c r="S89" s="13"/>
      <c r="T89" s="13">
        <v>2730</v>
      </c>
      <c r="U89" s="13"/>
      <c r="V89" s="13"/>
      <c r="W89" s="13">
        <f t="shared" si="18"/>
        <v>1281.2</v>
      </c>
      <c r="X89" s="15"/>
      <c r="Y89" s="16">
        <f t="shared" si="19"/>
        <v>7.4453637215110833</v>
      </c>
      <c r="Z89" s="13">
        <f t="shared" si="20"/>
        <v>3.1525132688104902</v>
      </c>
      <c r="AA89" s="13"/>
      <c r="AB89" s="13"/>
      <c r="AC89" s="13"/>
      <c r="AD89" s="13">
        <f>VLOOKUP(A:A,[3]TDSheet!$A:$D,4,0)</f>
        <v>1200</v>
      </c>
      <c r="AE89" s="13">
        <f>VLOOKUP(A:A,[1]TDSheet!$A:$AF,32,0)</f>
        <v>1578</v>
      </c>
      <c r="AF89" s="13">
        <f>VLOOKUP(A:A,[1]TDSheet!$A:$AG,33,0)</f>
        <v>1473</v>
      </c>
      <c r="AG89" s="13">
        <f>VLOOKUP(A:A,[1]TDSheet!$A:$W,23,0)</f>
        <v>1444.4</v>
      </c>
      <c r="AH89" s="13">
        <f>VLOOKUP(A:A,[4]TDSheet!$A:$D,4,0)</f>
        <v>1416</v>
      </c>
      <c r="AI89" s="13" t="str">
        <f>VLOOKUP(A:A,[1]TDSheet!$A:$AI,35,0)</f>
        <v>оконч</v>
      </c>
      <c r="AJ89" s="13">
        <f t="shared" si="21"/>
        <v>2730</v>
      </c>
      <c r="AK89" s="13">
        <f t="shared" si="22"/>
        <v>955.49999999999989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8</v>
      </c>
      <c r="D90" s="8">
        <v>230</v>
      </c>
      <c r="E90" s="8">
        <v>3</v>
      </c>
      <c r="F90" s="8"/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64</v>
      </c>
      <c r="K90" s="13">
        <f t="shared" si="17"/>
        <v>-61</v>
      </c>
      <c r="L90" s="13">
        <f>VLOOKUP(A:A,[1]TDSheet!$A:$U,21,0)</f>
        <v>0</v>
      </c>
      <c r="M90" s="13">
        <f>VLOOKUP(A:A,[1]TDSheet!$A:$V,22,0)</f>
        <v>30</v>
      </c>
      <c r="N90" s="13">
        <f>VLOOKUP(A:A,[1]TDSheet!$A:$X,24,0)</f>
        <v>0</v>
      </c>
      <c r="O90" s="13">
        <f>VLOOKUP(A:A,[1]TDSheet!$A:$O,15,0)</f>
        <v>0</v>
      </c>
      <c r="P90" s="13"/>
      <c r="Q90" s="13"/>
      <c r="R90" s="13"/>
      <c r="S90" s="13"/>
      <c r="T90" s="13"/>
      <c r="U90" s="13"/>
      <c r="V90" s="13"/>
      <c r="W90" s="13">
        <f t="shared" si="18"/>
        <v>0.6</v>
      </c>
      <c r="X90" s="15">
        <v>30</v>
      </c>
      <c r="Y90" s="16">
        <f t="shared" si="19"/>
        <v>100</v>
      </c>
      <c r="Z90" s="13">
        <f t="shared" si="20"/>
        <v>0</v>
      </c>
      <c r="AA90" s="13"/>
      <c r="AB90" s="13"/>
      <c r="AC90" s="13"/>
      <c r="AD90" s="13"/>
      <c r="AE90" s="13">
        <f>VLOOKUP(A:A,[1]TDSheet!$A:$AF,32,0)</f>
        <v>10.8</v>
      </c>
      <c r="AF90" s="13">
        <f>VLOOKUP(A:A,[1]TDSheet!$A:$AG,33,0)</f>
        <v>0.2</v>
      </c>
      <c r="AG90" s="13">
        <f>VLOOKUP(A:A,[1]TDSheet!$A:$W,23,0)</f>
        <v>0.8</v>
      </c>
      <c r="AH90" s="13">
        <v>0</v>
      </c>
      <c r="AI90" s="13">
        <f>VLOOKUP(A:A,[1]TDSheet!$A:$AI,35,0)</f>
        <v>0</v>
      </c>
      <c r="AJ90" s="13">
        <f t="shared" si="21"/>
        <v>30</v>
      </c>
      <c r="AK90" s="13">
        <f t="shared" si="22"/>
        <v>3.3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114</v>
      </c>
      <c r="D91" s="8">
        <v>470</v>
      </c>
      <c r="E91" s="8">
        <v>143</v>
      </c>
      <c r="F91" s="8">
        <v>99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177</v>
      </c>
      <c r="K91" s="13">
        <f t="shared" si="17"/>
        <v>-34</v>
      </c>
      <c r="L91" s="13">
        <f>VLOOKUP(A:A,[1]TDSheet!$A:$U,21,0)</f>
        <v>0</v>
      </c>
      <c r="M91" s="13">
        <f>VLOOKUP(A:A,[1]TDSheet!$A:$V,22,0)</f>
        <v>30</v>
      </c>
      <c r="N91" s="13">
        <f>VLOOKUP(A:A,[1]TDSheet!$A:$X,24,0)</f>
        <v>0</v>
      </c>
      <c r="O91" s="13">
        <f>VLOOKUP(A:A,[1]TDSheet!$A:$O,15,0)</f>
        <v>0</v>
      </c>
      <c r="P91" s="13"/>
      <c r="Q91" s="13"/>
      <c r="R91" s="13"/>
      <c r="S91" s="13"/>
      <c r="T91" s="13"/>
      <c r="U91" s="13"/>
      <c r="V91" s="13"/>
      <c r="W91" s="13">
        <f t="shared" si="18"/>
        <v>28.6</v>
      </c>
      <c r="X91" s="15">
        <v>50</v>
      </c>
      <c r="Y91" s="16">
        <f t="shared" si="19"/>
        <v>6.2587412587412583</v>
      </c>
      <c r="Z91" s="13">
        <f t="shared" si="20"/>
        <v>3.4615384615384612</v>
      </c>
      <c r="AA91" s="13"/>
      <c r="AB91" s="13"/>
      <c r="AC91" s="13"/>
      <c r="AD91" s="13"/>
      <c r="AE91" s="13">
        <f>VLOOKUP(A:A,[1]TDSheet!$A:$AF,32,0)</f>
        <v>30.2</v>
      </c>
      <c r="AF91" s="13">
        <f>VLOOKUP(A:A,[1]TDSheet!$A:$AG,33,0)</f>
        <v>19.600000000000001</v>
      </c>
      <c r="AG91" s="13">
        <f>VLOOKUP(A:A,[1]TDSheet!$A:$W,23,0)</f>
        <v>28.8</v>
      </c>
      <c r="AH91" s="13">
        <f>VLOOKUP(A:A,[4]TDSheet!$A:$D,4,0)</f>
        <v>23</v>
      </c>
      <c r="AI91" s="13">
        <f>VLOOKUP(A:A,[1]TDSheet!$A:$AI,35,0)</f>
        <v>0</v>
      </c>
      <c r="AJ91" s="13">
        <f t="shared" si="21"/>
        <v>50</v>
      </c>
      <c r="AK91" s="13">
        <f t="shared" si="22"/>
        <v>5.5</v>
      </c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13</v>
      </c>
      <c r="C92" s="8">
        <v>203</v>
      </c>
      <c r="D92" s="8">
        <v>1485</v>
      </c>
      <c r="E92" s="8">
        <v>14</v>
      </c>
      <c r="F92" s="8">
        <v>9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602</v>
      </c>
      <c r="K92" s="13">
        <f t="shared" si="17"/>
        <v>-588</v>
      </c>
      <c r="L92" s="13">
        <f>VLOOKUP(A:A,[1]TDSheet!$A:$U,21,0)</f>
        <v>0</v>
      </c>
      <c r="M92" s="13">
        <f>VLOOKUP(A:A,[1]TDSheet!$A:$V,22,0)</f>
        <v>50</v>
      </c>
      <c r="N92" s="13">
        <f>VLOOKUP(A:A,[1]TDSheet!$A:$X,24,0)</f>
        <v>0</v>
      </c>
      <c r="O92" s="13">
        <f>VLOOKUP(A:A,[1]TDSheet!$A:$O,15,0)</f>
        <v>0</v>
      </c>
      <c r="P92" s="13"/>
      <c r="Q92" s="13"/>
      <c r="R92" s="13"/>
      <c r="S92" s="13"/>
      <c r="T92" s="13"/>
      <c r="U92" s="13"/>
      <c r="V92" s="13"/>
      <c r="W92" s="13">
        <f t="shared" si="18"/>
        <v>2.8</v>
      </c>
      <c r="X92" s="15">
        <v>30</v>
      </c>
      <c r="Y92" s="16">
        <f t="shared" si="19"/>
        <v>31.785714285714288</v>
      </c>
      <c r="Z92" s="13">
        <f t="shared" si="20"/>
        <v>3.2142857142857144</v>
      </c>
      <c r="AA92" s="13"/>
      <c r="AB92" s="13"/>
      <c r="AC92" s="13"/>
      <c r="AD92" s="13"/>
      <c r="AE92" s="13">
        <f>VLOOKUP(A:A,[1]TDSheet!$A:$AF,32,0)</f>
        <v>114.8</v>
      </c>
      <c r="AF92" s="13">
        <f>VLOOKUP(A:A,[1]TDSheet!$A:$AG,33,0)</f>
        <v>125</v>
      </c>
      <c r="AG92" s="13">
        <f>VLOOKUP(A:A,[1]TDSheet!$A:$W,23,0)</f>
        <v>20.8</v>
      </c>
      <c r="AH92" s="13">
        <f>VLOOKUP(A:A,[4]TDSheet!$A:$D,4,0)</f>
        <v>1</v>
      </c>
      <c r="AI92" s="13" t="e">
        <f>VLOOKUP(A:A,[1]TDSheet!$A:$AI,35,0)</f>
        <v>#N/A</v>
      </c>
      <c r="AJ92" s="13">
        <f t="shared" si="21"/>
        <v>30</v>
      </c>
      <c r="AK92" s="13">
        <f t="shared" si="22"/>
        <v>1.7999999999999998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23</v>
      </c>
      <c r="D93" s="8"/>
      <c r="E93" s="8">
        <v>5</v>
      </c>
      <c r="F93" s="8">
        <v>17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335</v>
      </c>
      <c r="K93" s="13">
        <f t="shared" si="17"/>
        <v>-330</v>
      </c>
      <c r="L93" s="13">
        <f>VLOOKUP(A:A,[1]TDSheet!$A:$U,21,0)</f>
        <v>0</v>
      </c>
      <c r="M93" s="13">
        <f>VLOOKUP(A:A,[1]TDSheet!$A:$V,22,0)</f>
        <v>50</v>
      </c>
      <c r="N93" s="13">
        <f>VLOOKUP(A:A,[1]TDSheet!$A:$X,24,0)</f>
        <v>0</v>
      </c>
      <c r="O93" s="13">
        <f>VLOOKUP(A:A,[1]TDSheet!$A:$O,15,0)</f>
        <v>0</v>
      </c>
      <c r="P93" s="13"/>
      <c r="Q93" s="13"/>
      <c r="R93" s="13"/>
      <c r="S93" s="13"/>
      <c r="T93" s="13"/>
      <c r="U93" s="13"/>
      <c r="V93" s="13"/>
      <c r="W93" s="13">
        <f t="shared" si="18"/>
        <v>1</v>
      </c>
      <c r="X93" s="15">
        <v>30</v>
      </c>
      <c r="Y93" s="16">
        <f t="shared" si="19"/>
        <v>97</v>
      </c>
      <c r="Z93" s="13">
        <f t="shared" si="20"/>
        <v>17</v>
      </c>
      <c r="AA93" s="13"/>
      <c r="AB93" s="13"/>
      <c r="AC93" s="13"/>
      <c r="AD93" s="13"/>
      <c r="AE93" s="13">
        <f>VLOOKUP(A:A,[1]TDSheet!$A:$AF,32,0)</f>
        <v>3.2</v>
      </c>
      <c r="AF93" s="13">
        <f>VLOOKUP(A:A,[1]TDSheet!$A:$AG,33,0)</f>
        <v>1.6</v>
      </c>
      <c r="AG93" s="13">
        <f>VLOOKUP(A:A,[1]TDSheet!$A:$W,23,0)</f>
        <v>1.2</v>
      </c>
      <c r="AH93" s="13">
        <f>VLOOKUP(A:A,[4]TDSheet!$A:$D,4,0)</f>
        <v>1</v>
      </c>
      <c r="AI93" s="13">
        <f>VLOOKUP(A:A,[1]TDSheet!$A:$AI,35,0)</f>
        <v>0</v>
      </c>
      <c r="AJ93" s="13">
        <f t="shared" si="21"/>
        <v>30</v>
      </c>
      <c r="AK93" s="13">
        <f t="shared" si="22"/>
        <v>1.7999999999999998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106</v>
      </c>
      <c r="D94" s="8">
        <v>2</v>
      </c>
      <c r="E94" s="8">
        <v>1</v>
      </c>
      <c r="F94" s="8">
        <v>104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405</v>
      </c>
      <c r="K94" s="13">
        <f t="shared" si="17"/>
        <v>-404</v>
      </c>
      <c r="L94" s="13">
        <f>VLOOKUP(A:A,[1]TDSheet!$A:$U,21,0)</f>
        <v>0</v>
      </c>
      <c r="M94" s="13">
        <f>VLOOKUP(A:A,[1]TDSheet!$A:$V,22,0)</f>
        <v>0</v>
      </c>
      <c r="N94" s="13">
        <f>VLOOKUP(A:A,[1]TDSheet!$A:$X,24,0)</f>
        <v>0</v>
      </c>
      <c r="O94" s="13">
        <f>VLOOKUP(A:A,[1]TDSheet!$A:$O,15,0)</f>
        <v>0</v>
      </c>
      <c r="P94" s="13"/>
      <c r="Q94" s="13"/>
      <c r="R94" s="13"/>
      <c r="S94" s="13"/>
      <c r="T94" s="13"/>
      <c r="U94" s="13"/>
      <c r="V94" s="13"/>
      <c r="W94" s="13">
        <f t="shared" si="18"/>
        <v>0.2</v>
      </c>
      <c r="X94" s="15">
        <v>30</v>
      </c>
      <c r="Y94" s="16">
        <f t="shared" si="19"/>
        <v>670</v>
      </c>
      <c r="Z94" s="13">
        <f t="shared" si="20"/>
        <v>520</v>
      </c>
      <c r="AA94" s="13"/>
      <c r="AB94" s="13"/>
      <c r="AC94" s="13"/>
      <c r="AD94" s="13"/>
      <c r="AE94" s="13">
        <f>VLOOKUP(A:A,[1]TDSheet!$A:$AF,32,0)</f>
        <v>22.6</v>
      </c>
      <c r="AF94" s="13">
        <f>VLOOKUP(A:A,[1]TDSheet!$A:$AG,33,0)</f>
        <v>0</v>
      </c>
      <c r="AG94" s="13">
        <f>VLOOKUP(A:A,[1]TDSheet!$A:$W,23,0)</f>
        <v>0</v>
      </c>
      <c r="AH94" s="13">
        <f>VLOOKUP(A:A,[4]TDSheet!$A:$D,4,0)</f>
        <v>1</v>
      </c>
      <c r="AI94" s="13" t="e">
        <f>VLOOKUP(A:A,[1]TDSheet!$A:$AI,35,0)</f>
        <v>#N/A</v>
      </c>
      <c r="AJ94" s="13">
        <f t="shared" si="21"/>
        <v>30</v>
      </c>
      <c r="AK94" s="13">
        <f t="shared" si="22"/>
        <v>4.5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29</v>
      </c>
      <c r="D95" s="8">
        <v>14</v>
      </c>
      <c r="E95" s="8">
        <v>23</v>
      </c>
      <c r="F95" s="8">
        <v>20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3">
        <f>VLOOKUP(A:A,[2]TDSheet!$A:$F,6,0)</f>
        <v>32</v>
      </c>
      <c r="K95" s="13">
        <f t="shared" si="17"/>
        <v>-9</v>
      </c>
      <c r="L95" s="13">
        <f>VLOOKUP(A:A,[1]TDSheet!$A:$U,21,0)</f>
        <v>0</v>
      </c>
      <c r="M95" s="13">
        <f>VLOOKUP(A:A,[1]TDSheet!$A:$V,22,0)</f>
        <v>0</v>
      </c>
      <c r="N95" s="13">
        <f>VLOOKUP(A:A,[1]TDSheet!$A:$X,24,0)</f>
        <v>0</v>
      </c>
      <c r="O95" s="13">
        <f>VLOOKUP(A:A,[1]TDSheet!$A:$O,15,0)</f>
        <v>0</v>
      </c>
      <c r="P95" s="13"/>
      <c r="Q95" s="13"/>
      <c r="R95" s="13"/>
      <c r="S95" s="13"/>
      <c r="T95" s="13"/>
      <c r="U95" s="13"/>
      <c r="V95" s="13"/>
      <c r="W95" s="13">
        <f t="shared" si="18"/>
        <v>4.5999999999999996</v>
      </c>
      <c r="X95" s="15">
        <v>10</v>
      </c>
      <c r="Y95" s="16">
        <f t="shared" si="19"/>
        <v>6.5217391304347831</v>
      </c>
      <c r="Z95" s="13">
        <f t="shared" si="20"/>
        <v>4.3478260869565224</v>
      </c>
      <c r="AA95" s="13"/>
      <c r="AB95" s="13"/>
      <c r="AC95" s="13"/>
      <c r="AD95" s="13"/>
      <c r="AE95" s="13">
        <f>VLOOKUP(A:A,[1]TDSheet!$A:$AF,32,0)</f>
        <v>16.2</v>
      </c>
      <c r="AF95" s="13">
        <f>VLOOKUP(A:A,[1]TDSheet!$A:$AG,33,0)</f>
        <v>12.2</v>
      </c>
      <c r="AG95" s="13">
        <f>VLOOKUP(A:A,[1]TDSheet!$A:$W,23,0)</f>
        <v>5.6</v>
      </c>
      <c r="AH95" s="13">
        <f>VLOOKUP(A:A,[4]TDSheet!$A:$D,4,0)</f>
        <v>6</v>
      </c>
      <c r="AI95" s="13" t="e">
        <f>VLOOKUP(A:A,[1]TDSheet!$A:$AI,35,0)</f>
        <v>#N/A</v>
      </c>
      <c r="AJ95" s="13">
        <f t="shared" si="21"/>
        <v>10</v>
      </c>
      <c r="AK95" s="13">
        <f t="shared" si="22"/>
        <v>2.8000000000000003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645.65599999999995</v>
      </c>
      <c r="D96" s="8">
        <v>16.346</v>
      </c>
      <c r="E96" s="8">
        <v>298.13</v>
      </c>
      <c r="F96" s="8">
        <v>359.11799999999999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296.35399999999998</v>
      </c>
      <c r="K96" s="13">
        <f t="shared" si="17"/>
        <v>1.7760000000000105</v>
      </c>
      <c r="L96" s="13">
        <f>VLOOKUP(A:A,[1]TDSheet!$A:$U,21,0)</f>
        <v>0</v>
      </c>
      <c r="M96" s="13">
        <f>VLOOKUP(A:A,[1]TDSheet!$A:$V,22,0)</f>
        <v>0</v>
      </c>
      <c r="N96" s="13">
        <f>VLOOKUP(A:A,[1]TDSheet!$A:$X,24,0)</f>
        <v>0</v>
      </c>
      <c r="O96" s="13">
        <f>VLOOKUP(A:A,[1]TDSheet!$A:$O,15,0)</f>
        <v>0</v>
      </c>
      <c r="P96" s="13"/>
      <c r="Q96" s="13"/>
      <c r="R96" s="13"/>
      <c r="S96" s="13"/>
      <c r="T96" s="13"/>
      <c r="U96" s="13"/>
      <c r="V96" s="13"/>
      <c r="W96" s="13">
        <f t="shared" si="18"/>
        <v>59.625999999999998</v>
      </c>
      <c r="X96" s="15"/>
      <c r="Y96" s="16">
        <f t="shared" si="19"/>
        <v>6.0228423841948144</v>
      </c>
      <c r="Z96" s="13">
        <f t="shared" si="20"/>
        <v>6.0228423841948144</v>
      </c>
      <c r="AA96" s="13"/>
      <c r="AB96" s="13"/>
      <c r="AC96" s="13"/>
      <c r="AD96" s="13"/>
      <c r="AE96" s="13">
        <f>VLOOKUP(A:A,[1]TDSheet!$A:$AF,32,0)</f>
        <v>118.505</v>
      </c>
      <c r="AF96" s="13">
        <f>VLOOKUP(A:A,[1]TDSheet!$A:$AG,33,0)</f>
        <v>53.678800000000003</v>
      </c>
      <c r="AG96" s="13">
        <f>VLOOKUP(A:A,[1]TDSheet!$A:$W,23,0)</f>
        <v>50.782799999999995</v>
      </c>
      <c r="AH96" s="13">
        <f>VLOOKUP(A:A,[4]TDSheet!$A:$D,4,0)</f>
        <v>125.002</v>
      </c>
      <c r="AI96" s="13" t="str">
        <f>VLOOKUP(A:A,[1]TDSheet!$A:$AI,35,0)</f>
        <v>увел</v>
      </c>
      <c r="AJ96" s="13">
        <f t="shared" si="21"/>
        <v>0</v>
      </c>
      <c r="AK96" s="13">
        <f t="shared" si="22"/>
        <v>0</v>
      </c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8</v>
      </c>
      <c r="C97" s="8">
        <v>82.168000000000006</v>
      </c>
      <c r="D97" s="8"/>
      <c r="E97" s="8">
        <v>8.1120000000000001</v>
      </c>
      <c r="F97" s="8">
        <v>74.055999999999997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10.5</v>
      </c>
      <c r="K97" s="13">
        <f t="shared" si="17"/>
        <v>-2.3879999999999999</v>
      </c>
      <c r="L97" s="13">
        <f>VLOOKUP(A:A,[1]TDSheet!$A:$U,21,0)</f>
        <v>0</v>
      </c>
      <c r="M97" s="13">
        <f>VLOOKUP(A:A,[1]TDSheet!$A:$V,22,0)</f>
        <v>0</v>
      </c>
      <c r="N97" s="13">
        <f>VLOOKUP(A:A,[1]TDSheet!$A:$X,24,0)</f>
        <v>0</v>
      </c>
      <c r="O97" s="13">
        <f>VLOOKUP(A:A,[1]TDSheet!$A:$O,15,0)</f>
        <v>0</v>
      </c>
      <c r="P97" s="13"/>
      <c r="Q97" s="13"/>
      <c r="R97" s="13"/>
      <c r="S97" s="13"/>
      <c r="T97" s="13"/>
      <c r="U97" s="13"/>
      <c r="V97" s="13"/>
      <c r="W97" s="13">
        <f t="shared" si="18"/>
        <v>1.6224000000000001</v>
      </c>
      <c r="X97" s="15"/>
      <c r="Y97" s="16">
        <f t="shared" si="19"/>
        <v>45.645956607495066</v>
      </c>
      <c r="Z97" s="13">
        <f t="shared" si="20"/>
        <v>45.645956607495066</v>
      </c>
      <c r="AA97" s="13"/>
      <c r="AB97" s="13"/>
      <c r="AC97" s="13"/>
      <c r="AD97" s="13"/>
      <c r="AE97" s="13">
        <f>VLOOKUP(A:A,[1]TDSheet!$A:$AF,32,0)</f>
        <v>11.3568</v>
      </c>
      <c r="AF97" s="13">
        <f>VLOOKUP(A:A,[1]TDSheet!$A:$AG,33,0)</f>
        <v>3.5152000000000001</v>
      </c>
      <c r="AG97" s="13">
        <f>VLOOKUP(A:A,[1]TDSheet!$A:$W,23,0)</f>
        <v>2.9636</v>
      </c>
      <c r="AH97" s="13">
        <f>VLOOKUP(A:A,[4]TDSheet!$A:$D,4,0)</f>
        <v>1.3520000000000001</v>
      </c>
      <c r="AI97" s="21" t="str">
        <f>VLOOKUP(A:A,[1]TDSheet!$A:$AI,35,0)</f>
        <v>выв0609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13</v>
      </c>
      <c r="C98" s="8">
        <v>346</v>
      </c>
      <c r="D98" s="8">
        <v>833</v>
      </c>
      <c r="E98" s="8">
        <v>779</v>
      </c>
      <c r="F98" s="8">
        <v>379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984</v>
      </c>
      <c r="K98" s="13">
        <f t="shared" si="17"/>
        <v>-205</v>
      </c>
      <c r="L98" s="13">
        <f>VLOOKUP(A:A,[1]TDSheet!$A:$U,21,0)</f>
        <v>80</v>
      </c>
      <c r="M98" s="13">
        <f>VLOOKUP(A:A,[1]TDSheet!$A:$V,22,0)</f>
        <v>180</v>
      </c>
      <c r="N98" s="13">
        <f>VLOOKUP(A:A,[1]TDSheet!$A:$X,24,0)</f>
        <v>190</v>
      </c>
      <c r="O98" s="13">
        <f>VLOOKUP(A:A,[1]TDSheet!$A:$O,15,0)</f>
        <v>0</v>
      </c>
      <c r="P98" s="13"/>
      <c r="Q98" s="13"/>
      <c r="R98" s="13"/>
      <c r="S98" s="13"/>
      <c r="T98" s="13"/>
      <c r="U98" s="13"/>
      <c r="V98" s="13"/>
      <c r="W98" s="13">
        <f t="shared" si="18"/>
        <v>155.80000000000001</v>
      </c>
      <c r="X98" s="15">
        <v>200</v>
      </c>
      <c r="Y98" s="16">
        <f t="shared" si="19"/>
        <v>6.6046213093709882</v>
      </c>
      <c r="Z98" s="13">
        <f t="shared" si="20"/>
        <v>2.4326059050064184</v>
      </c>
      <c r="AA98" s="13"/>
      <c r="AB98" s="13"/>
      <c r="AC98" s="13"/>
      <c r="AD98" s="13"/>
      <c r="AE98" s="13">
        <f>VLOOKUP(A:A,[1]TDSheet!$A:$AF,32,0)</f>
        <v>121.8</v>
      </c>
      <c r="AF98" s="13">
        <f>VLOOKUP(A:A,[1]TDSheet!$A:$AG,33,0)</f>
        <v>105.2</v>
      </c>
      <c r="AG98" s="13">
        <f>VLOOKUP(A:A,[1]TDSheet!$A:$W,23,0)</f>
        <v>155</v>
      </c>
      <c r="AH98" s="13">
        <f>VLOOKUP(A:A,[4]TDSheet!$A:$D,4,0)</f>
        <v>207</v>
      </c>
      <c r="AI98" s="13" t="str">
        <f>VLOOKUP(A:A,[1]TDSheet!$A:$AI,35,0)</f>
        <v>Паша</v>
      </c>
      <c r="AJ98" s="13">
        <f t="shared" si="21"/>
        <v>200</v>
      </c>
      <c r="AK98" s="13">
        <f t="shared" si="22"/>
        <v>80</v>
      </c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218.68899999999999</v>
      </c>
      <c r="D99" s="8">
        <v>332.74900000000002</v>
      </c>
      <c r="E99" s="8">
        <v>260.82</v>
      </c>
      <c r="F99" s="8">
        <v>280.46800000000002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284.702</v>
      </c>
      <c r="K99" s="13">
        <f t="shared" si="17"/>
        <v>-23.882000000000005</v>
      </c>
      <c r="L99" s="13">
        <f>VLOOKUP(A:A,[1]TDSheet!$A:$U,21,0)</f>
        <v>0</v>
      </c>
      <c r="M99" s="13">
        <f>VLOOKUP(A:A,[1]TDSheet!$A:$V,22,0)</f>
        <v>60</v>
      </c>
      <c r="N99" s="13">
        <f>VLOOKUP(A:A,[1]TDSheet!$A:$X,24,0)</f>
        <v>70</v>
      </c>
      <c r="O99" s="13">
        <f>VLOOKUP(A:A,[1]TDSheet!$A:$O,15,0)</f>
        <v>0</v>
      </c>
      <c r="P99" s="13"/>
      <c r="Q99" s="13"/>
      <c r="R99" s="13"/>
      <c r="S99" s="13"/>
      <c r="T99" s="13"/>
      <c r="U99" s="13"/>
      <c r="V99" s="13"/>
      <c r="W99" s="13">
        <f t="shared" si="18"/>
        <v>52.164000000000001</v>
      </c>
      <c r="X99" s="15"/>
      <c r="Y99" s="16">
        <f t="shared" si="19"/>
        <v>7.8687984050302893</v>
      </c>
      <c r="Z99" s="13">
        <f t="shared" si="20"/>
        <v>5.3766582317306959</v>
      </c>
      <c r="AA99" s="13"/>
      <c r="AB99" s="13"/>
      <c r="AC99" s="13"/>
      <c r="AD99" s="13"/>
      <c r="AE99" s="13">
        <f>VLOOKUP(A:A,[1]TDSheet!$A:$AF,32,0)</f>
        <v>61.762</v>
      </c>
      <c r="AF99" s="13">
        <f>VLOOKUP(A:A,[1]TDSheet!$A:$AG,33,0)</f>
        <v>53.541999999999994</v>
      </c>
      <c r="AG99" s="13">
        <f>VLOOKUP(A:A,[1]TDSheet!$A:$W,23,0)</f>
        <v>63.440999999999995</v>
      </c>
      <c r="AH99" s="13">
        <f>VLOOKUP(A:A,[4]TDSheet!$A:$D,4,0)</f>
        <v>60.75</v>
      </c>
      <c r="AI99" s="13" t="str">
        <f>VLOOKUP(A:A,[1]TDSheet!$A:$AI,35,0)</f>
        <v>увел</v>
      </c>
      <c r="AJ99" s="13">
        <f t="shared" si="21"/>
        <v>0</v>
      </c>
      <c r="AK99" s="13">
        <f t="shared" si="22"/>
        <v>0</v>
      </c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305</v>
      </c>
      <c r="D100" s="8">
        <v>548</v>
      </c>
      <c r="E100" s="8">
        <v>371</v>
      </c>
      <c r="F100" s="8">
        <v>423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471</v>
      </c>
      <c r="K100" s="13">
        <f t="shared" si="17"/>
        <v>-100</v>
      </c>
      <c r="L100" s="13">
        <f>VLOOKUP(A:A,[1]TDSheet!$A:$U,21,0)</f>
        <v>0</v>
      </c>
      <c r="M100" s="13">
        <f>VLOOKUP(A:A,[1]TDSheet!$A:$V,22,0)</f>
        <v>120</v>
      </c>
      <c r="N100" s="13">
        <f>VLOOKUP(A:A,[1]TDSheet!$A:$X,24,0)</f>
        <v>120</v>
      </c>
      <c r="O100" s="13">
        <f>VLOOKUP(A:A,[1]TDSheet!$A:$O,15,0)</f>
        <v>0</v>
      </c>
      <c r="P100" s="13"/>
      <c r="Q100" s="13"/>
      <c r="R100" s="13"/>
      <c r="S100" s="13"/>
      <c r="T100" s="13"/>
      <c r="U100" s="13"/>
      <c r="V100" s="13"/>
      <c r="W100" s="13">
        <f t="shared" si="18"/>
        <v>74.2</v>
      </c>
      <c r="X100" s="15"/>
      <c r="Y100" s="16">
        <f t="shared" si="19"/>
        <v>8.9353099730458219</v>
      </c>
      <c r="Z100" s="13">
        <f t="shared" si="20"/>
        <v>5.7008086253369274</v>
      </c>
      <c r="AA100" s="13"/>
      <c r="AB100" s="13"/>
      <c r="AC100" s="13"/>
      <c r="AD100" s="13"/>
      <c r="AE100" s="13">
        <f>VLOOKUP(A:A,[1]TDSheet!$A:$AF,32,0)</f>
        <v>114</v>
      </c>
      <c r="AF100" s="13">
        <f>VLOOKUP(A:A,[1]TDSheet!$A:$AG,33,0)</f>
        <v>76</v>
      </c>
      <c r="AG100" s="13">
        <f>VLOOKUP(A:A,[1]TDSheet!$A:$W,23,0)</f>
        <v>103.2</v>
      </c>
      <c r="AH100" s="13">
        <f>VLOOKUP(A:A,[4]TDSheet!$A:$D,4,0)</f>
        <v>69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192.18299999999999</v>
      </c>
      <c r="D101" s="8">
        <v>199.97</v>
      </c>
      <c r="E101" s="8">
        <v>199.47499999999999</v>
      </c>
      <c r="F101" s="8">
        <v>189.303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191.511</v>
      </c>
      <c r="K101" s="13">
        <f t="shared" si="17"/>
        <v>7.9639999999999986</v>
      </c>
      <c r="L101" s="13">
        <f>VLOOKUP(A:A,[1]TDSheet!$A:$U,21,0)</f>
        <v>50</v>
      </c>
      <c r="M101" s="13">
        <f>VLOOKUP(A:A,[1]TDSheet!$A:$V,22,0)</f>
        <v>80</v>
      </c>
      <c r="N101" s="13">
        <f>VLOOKUP(A:A,[1]TDSheet!$A:$X,24,0)</f>
        <v>60</v>
      </c>
      <c r="O101" s="13">
        <f>VLOOKUP(A:A,[1]TDSheet!$A:$O,15,0)</f>
        <v>0</v>
      </c>
      <c r="P101" s="13"/>
      <c r="Q101" s="13"/>
      <c r="R101" s="13"/>
      <c r="S101" s="13"/>
      <c r="T101" s="13"/>
      <c r="U101" s="13"/>
      <c r="V101" s="13"/>
      <c r="W101" s="13">
        <f t="shared" si="18"/>
        <v>39.894999999999996</v>
      </c>
      <c r="X101" s="15"/>
      <c r="Y101" s="16">
        <f t="shared" si="19"/>
        <v>9.507532272214565</v>
      </c>
      <c r="Z101" s="13">
        <f t="shared" si="20"/>
        <v>4.7450307056022059</v>
      </c>
      <c r="AA101" s="13"/>
      <c r="AB101" s="13"/>
      <c r="AC101" s="13"/>
      <c r="AD101" s="13"/>
      <c r="AE101" s="13">
        <f>VLOOKUP(A:A,[1]TDSheet!$A:$AF,32,0)</f>
        <v>51.313000000000002</v>
      </c>
      <c r="AF101" s="13">
        <f>VLOOKUP(A:A,[1]TDSheet!$A:$AG,33,0)</f>
        <v>39.887799999999999</v>
      </c>
      <c r="AG101" s="13">
        <f>VLOOKUP(A:A,[1]TDSheet!$A:$W,23,0)</f>
        <v>56.328999999999994</v>
      </c>
      <c r="AH101" s="13">
        <f>VLOOKUP(A:A,[4]TDSheet!$A:$D,4,0)</f>
        <v>28.85</v>
      </c>
      <c r="AI101" s="13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13</v>
      </c>
      <c r="C102" s="8">
        <v>104</v>
      </c>
      <c r="D102" s="8">
        <v>337</v>
      </c>
      <c r="E102" s="8">
        <v>228</v>
      </c>
      <c r="F102" s="8">
        <v>101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333</v>
      </c>
      <c r="K102" s="13">
        <f t="shared" si="17"/>
        <v>-105</v>
      </c>
      <c r="L102" s="13">
        <f>VLOOKUP(A:A,[1]TDSheet!$A:$U,21,0)</f>
        <v>0</v>
      </c>
      <c r="M102" s="13">
        <f>VLOOKUP(A:A,[1]TDSheet!$A:$V,22,0)</f>
        <v>60</v>
      </c>
      <c r="N102" s="13">
        <f>VLOOKUP(A:A,[1]TDSheet!$A:$X,24,0)</f>
        <v>50</v>
      </c>
      <c r="O102" s="13">
        <f>VLOOKUP(A:A,[1]TDSheet!$A:$O,15,0)</f>
        <v>0</v>
      </c>
      <c r="P102" s="13"/>
      <c r="Q102" s="13"/>
      <c r="R102" s="13"/>
      <c r="S102" s="13"/>
      <c r="T102" s="13"/>
      <c r="U102" s="13"/>
      <c r="V102" s="13"/>
      <c r="W102" s="13">
        <f t="shared" si="18"/>
        <v>45.6</v>
      </c>
      <c r="X102" s="15">
        <v>80</v>
      </c>
      <c r="Y102" s="16">
        <f t="shared" si="19"/>
        <v>6.3815789473684212</v>
      </c>
      <c r="Z102" s="13">
        <f t="shared" si="20"/>
        <v>2.2149122807017543</v>
      </c>
      <c r="AA102" s="13"/>
      <c r="AB102" s="13"/>
      <c r="AC102" s="13"/>
      <c r="AD102" s="13"/>
      <c r="AE102" s="13">
        <f>VLOOKUP(A:A,[1]TDSheet!$A:$AF,32,0)</f>
        <v>25.6</v>
      </c>
      <c r="AF102" s="13">
        <f>VLOOKUP(A:A,[1]TDSheet!$A:$AG,33,0)</f>
        <v>29.8</v>
      </c>
      <c r="AG102" s="13">
        <f>VLOOKUP(A:A,[1]TDSheet!$A:$W,23,0)</f>
        <v>40.6</v>
      </c>
      <c r="AH102" s="13">
        <f>VLOOKUP(A:A,[4]TDSheet!$A:$D,4,0)</f>
        <v>82</v>
      </c>
      <c r="AI102" s="13" t="str">
        <f>VLOOKUP(A:A,[1]TDSheet!$A:$AI,35,0)</f>
        <v>Паша</v>
      </c>
      <c r="AJ102" s="13">
        <f t="shared" si="21"/>
        <v>80</v>
      </c>
      <c r="AK102" s="13">
        <f t="shared" si="22"/>
        <v>32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90</v>
      </c>
      <c r="D103" s="8">
        <v>650</v>
      </c>
      <c r="E103" s="8">
        <v>157</v>
      </c>
      <c r="F103" s="8">
        <v>148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191</v>
      </c>
      <c r="K103" s="13">
        <f t="shared" si="17"/>
        <v>-34</v>
      </c>
      <c r="L103" s="13">
        <f>VLOOKUP(A:A,[1]TDSheet!$A:$U,21,0)</f>
        <v>0</v>
      </c>
      <c r="M103" s="13">
        <f>VLOOKUP(A:A,[1]TDSheet!$A:$V,22,0)</f>
        <v>0</v>
      </c>
      <c r="N103" s="13">
        <f>VLOOKUP(A:A,[1]TDSheet!$A:$X,24,0)</f>
        <v>30</v>
      </c>
      <c r="O103" s="13">
        <f>VLOOKUP(A:A,[1]TDSheet!$A:$O,15,0)</f>
        <v>0</v>
      </c>
      <c r="P103" s="13"/>
      <c r="Q103" s="13"/>
      <c r="R103" s="13"/>
      <c r="S103" s="13"/>
      <c r="T103" s="13"/>
      <c r="U103" s="13"/>
      <c r="V103" s="13"/>
      <c r="W103" s="13">
        <f t="shared" si="18"/>
        <v>31.4</v>
      </c>
      <c r="X103" s="15">
        <v>30</v>
      </c>
      <c r="Y103" s="16">
        <f t="shared" si="19"/>
        <v>6.6242038216560513</v>
      </c>
      <c r="Z103" s="13">
        <f t="shared" si="20"/>
        <v>4.7133757961783438</v>
      </c>
      <c r="AA103" s="13"/>
      <c r="AB103" s="13"/>
      <c r="AC103" s="13"/>
      <c r="AD103" s="13"/>
      <c r="AE103" s="13">
        <f>VLOOKUP(A:A,[1]TDSheet!$A:$AF,32,0)</f>
        <v>26.2</v>
      </c>
      <c r="AF103" s="13">
        <f>VLOOKUP(A:A,[1]TDSheet!$A:$AG,33,0)</f>
        <v>30</v>
      </c>
      <c r="AG103" s="13">
        <f>VLOOKUP(A:A,[1]TDSheet!$A:$W,23,0)</f>
        <v>33.6</v>
      </c>
      <c r="AH103" s="13">
        <f>VLOOKUP(A:A,[4]TDSheet!$A:$D,4,0)</f>
        <v>24</v>
      </c>
      <c r="AI103" s="13" t="e">
        <f>VLOOKUP(A:A,[1]TDSheet!$A:$AI,35,0)</f>
        <v>#N/A</v>
      </c>
      <c r="AJ103" s="13">
        <f t="shared" si="21"/>
        <v>30</v>
      </c>
      <c r="AK103" s="13">
        <f t="shared" si="22"/>
        <v>6</v>
      </c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109</v>
      </c>
      <c r="D104" s="8">
        <v>369</v>
      </c>
      <c r="E104" s="8">
        <v>99</v>
      </c>
      <c r="F104" s="8">
        <v>101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121</v>
      </c>
      <c r="K104" s="13">
        <f t="shared" si="17"/>
        <v>-22</v>
      </c>
      <c r="L104" s="13">
        <f>VLOOKUP(A:A,[1]TDSheet!$A:$U,21,0)</f>
        <v>0</v>
      </c>
      <c r="M104" s="13">
        <f>VLOOKUP(A:A,[1]TDSheet!$A:$V,22,0)</f>
        <v>20</v>
      </c>
      <c r="N104" s="13">
        <f>VLOOKUP(A:A,[1]TDSheet!$A:$X,24,0)</f>
        <v>20</v>
      </c>
      <c r="O104" s="13">
        <f>VLOOKUP(A:A,[1]TDSheet!$A:$O,15,0)</f>
        <v>0</v>
      </c>
      <c r="P104" s="13"/>
      <c r="Q104" s="13"/>
      <c r="R104" s="13"/>
      <c r="S104" s="13"/>
      <c r="T104" s="13"/>
      <c r="U104" s="13"/>
      <c r="V104" s="13"/>
      <c r="W104" s="13">
        <f t="shared" si="18"/>
        <v>19.8</v>
      </c>
      <c r="X104" s="15"/>
      <c r="Y104" s="16">
        <f t="shared" si="19"/>
        <v>7.1212121212121211</v>
      </c>
      <c r="Z104" s="13">
        <f t="shared" si="20"/>
        <v>5.1010101010101012</v>
      </c>
      <c r="AA104" s="13"/>
      <c r="AB104" s="13"/>
      <c r="AC104" s="13"/>
      <c r="AD104" s="13"/>
      <c r="AE104" s="13">
        <f>VLOOKUP(A:A,[1]TDSheet!$A:$AF,32,0)</f>
        <v>21.4</v>
      </c>
      <c r="AF104" s="13">
        <f>VLOOKUP(A:A,[1]TDSheet!$A:$AG,33,0)</f>
        <v>22.6</v>
      </c>
      <c r="AG104" s="13">
        <f>VLOOKUP(A:A,[1]TDSheet!$A:$W,23,0)</f>
        <v>22.4</v>
      </c>
      <c r="AH104" s="13">
        <f>VLOOKUP(A:A,[4]TDSheet!$A:$D,4,0)</f>
        <v>4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273</v>
      </c>
      <c r="D105" s="8">
        <v>855</v>
      </c>
      <c r="E105" s="8">
        <v>326</v>
      </c>
      <c r="F105" s="8">
        <v>186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361</v>
      </c>
      <c r="K105" s="13">
        <f t="shared" si="17"/>
        <v>-35</v>
      </c>
      <c r="L105" s="13">
        <f>VLOOKUP(A:A,[1]TDSheet!$A:$U,21,0)</f>
        <v>0</v>
      </c>
      <c r="M105" s="13">
        <f>VLOOKUP(A:A,[1]TDSheet!$A:$V,22,0)</f>
        <v>70</v>
      </c>
      <c r="N105" s="13">
        <f>VLOOKUP(A:A,[1]TDSheet!$A:$X,24,0)</f>
        <v>70</v>
      </c>
      <c r="O105" s="13">
        <f>VLOOKUP(A:A,[1]TDSheet!$A:$O,15,0)</f>
        <v>0</v>
      </c>
      <c r="P105" s="13"/>
      <c r="Q105" s="13"/>
      <c r="R105" s="13"/>
      <c r="S105" s="13"/>
      <c r="T105" s="13"/>
      <c r="U105" s="13"/>
      <c r="V105" s="13"/>
      <c r="W105" s="13">
        <f t="shared" si="18"/>
        <v>65.2</v>
      </c>
      <c r="X105" s="15">
        <v>90</v>
      </c>
      <c r="Y105" s="16">
        <f t="shared" si="19"/>
        <v>6.3803680981595088</v>
      </c>
      <c r="Z105" s="13">
        <f t="shared" si="20"/>
        <v>2.852760736196319</v>
      </c>
      <c r="AA105" s="13"/>
      <c r="AB105" s="13"/>
      <c r="AC105" s="13"/>
      <c r="AD105" s="13"/>
      <c r="AE105" s="13">
        <f>VLOOKUP(A:A,[1]TDSheet!$A:$AF,32,0)</f>
        <v>69.8</v>
      </c>
      <c r="AF105" s="13">
        <f>VLOOKUP(A:A,[1]TDSheet!$A:$AG,33,0)</f>
        <v>75</v>
      </c>
      <c r="AG105" s="13">
        <f>VLOOKUP(A:A,[1]TDSheet!$A:$W,23,0)</f>
        <v>66.599999999999994</v>
      </c>
      <c r="AH105" s="13">
        <f>VLOOKUP(A:A,[4]TDSheet!$A:$D,4,0)</f>
        <v>57</v>
      </c>
      <c r="AI105" s="13" t="str">
        <f>VLOOKUP(A:A,[1]TDSheet!$A:$AI,35,0)</f>
        <v>увел</v>
      </c>
      <c r="AJ105" s="13">
        <f t="shared" si="21"/>
        <v>90</v>
      </c>
      <c r="AK105" s="13">
        <f t="shared" si="22"/>
        <v>18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13</v>
      </c>
      <c r="C106" s="8">
        <v>218</v>
      </c>
      <c r="D106" s="8">
        <v>1252</v>
      </c>
      <c r="E106" s="8">
        <v>269</v>
      </c>
      <c r="F106" s="8">
        <v>57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287</v>
      </c>
      <c r="K106" s="13">
        <f t="shared" si="17"/>
        <v>-18</v>
      </c>
      <c r="L106" s="13">
        <f>VLOOKUP(A:A,[1]TDSheet!$A:$U,21,0)</f>
        <v>100</v>
      </c>
      <c r="M106" s="13">
        <f>VLOOKUP(A:A,[1]TDSheet!$A:$V,22,0)</f>
        <v>80</v>
      </c>
      <c r="N106" s="13">
        <f>VLOOKUP(A:A,[1]TDSheet!$A:$X,24,0)</f>
        <v>60</v>
      </c>
      <c r="O106" s="13">
        <f>VLOOKUP(A:A,[1]TDSheet!$A:$O,15,0)</f>
        <v>0</v>
      </c>
      <c r="P106" s="13"/>
      <c r="Q106" s="13"/>
      <c r="R106" s="13"/>
      <c r="S106" s="13"/>
      <c r="T106" s="13"/>
      <c r="U106" s="13"/>
      <c r="V106" s="13"/>
      <c r="W106" s="13">
        <f t="shared" si="18"/>
        <v>53.8</v>
      </c>
      <c r="X106" s="15">
        <v>50</v>
      </c>
      <c r="Y106" s="16">
        <f t="shared" si="19"/>
        <v>6.4498141263940525</v>
      </c>
      <c r="Z106" s="13">
        <f t="shared" si="20"/>
        <v>1.0594795539033457</v>
      </c>
      <c r="AA106" s="13"/>
      <c r="AB106" s="13"/>
      <c r="AC106" s="13"/>
      <c r="AD106" s="13"/>
      <c r="AE106" s="13">
        <f>VLOOKUP(A:A,[1]TDSheet!$A:$AF,32,0)</f>
        <v>42.4</v>
      </c>
      <c r="AF106" s="13">
        <f>VLOOKUP(A:A,[1]TDSheet!$A:$AG,33,0)</f>
        <v>43.8</v>
      </c>
      <c r="AG106" s="13">
        <f>VLOOKUP(A:A,[1]TDSheet!$A:$W,23,0)</f>
        <v>58.6</v>
      </c>
      <c r="AH106" s="13">
        <f>VLOOKUP(A:A,[4]TDSheet!$A:$D,4,0)</f>
        <v>39</v>
      </c>
      <c r="AI106" s="13" t="str">
        <f>VLOOKUP(A:A,[1]TDSheet!$A:$AI,35,0)</f>
        <v>???</v>
      </c>
      <c r="AJ106" s="13">
        <f t="shared" si="21"/>
        <v>50</v>
      </c>
      <c r="AK106" s="13">
        <f t="shared" si="22"/>
        <v>15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8</v>
      </c>
      <c r="C107" s="8">
        <v>331.73700000000002</v>
      </c>
      <c r="D107" s="8">
        <v>398.02</v>
      </c>
      <c r="E107" s="8">
        <v>413.26400000000001</v>
      </c>
      <c r="F107" s="8">
        <v>305.45699999999999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414.78500000000003</v>
      </c>
      <c r="K107" s="13">
        <f t="shared" si="17"/>
        <v>-1.521000000000015</v>
      </c>
      <c r="L107" s="13">
        <f>VLOOKUP(A:A,[1]TDSheet!$A:$U,21,0)</f>
        <v>40</v>
      </c>
      <c r="M107" s="13">
        <f>VLOOKUP(A:A,[1]TDSheet!$A:$V,22,0)</f>
        <v>110</v>
      </c>
      <c r="N107" s="13">
        <f>VLOOKUP(A:A,[1]TDSheet!$A:$X,24,0)</f>
        <v>110</v>
      </c>
      <c r="O107" s="13">
        <f>VLOOKUP(A:A,[1]TDSheet!$A:$O,15,0)</f>
        <v>0</v>
      </c>
      <c r="P107" s="13"/>
      <c r="Q107" s="13"/>
      <c r="R107" s="13"/>
      <c r="S107" s="13"/>
      <c r="T107" s="13"/>
      <c r="U107" s="13"/>
      <c r="V107" s="13"/>
      <c r="W107" s="13">
        <f t="shared" si="18"/>
        <v>82.652799999999999</v>
      </c>
      <c r="X107" s="15"/>
      <c r="Y107" s="16">
        <f t="shared" si="19"/>
        <v>6.8413532269929149</v>
      </c>
      <c r="Z107" s="13">
        <f t="shared" si="20"/>
        <v>3.6956642727167139</v>
      </c>
      <c r="AA107" s="13"/>
      <c r="AB107" s="13"/>
      <c r="AC107" s="13"/>
      <c r="AD107" s="13"/>
      <c r="AE107" s="13">
        <f>VLOOKUP(A:A,[1]TDSheet!$A:$AF,32,0)</f>
        <v>89.569199999999995</v>
      </c>
      <c r="AF107" s="13">
        <f>VLOOKUP(A:A,[1]TDSheet!$A:$AG,33,0)</f>
        <v>90.067399999999992</v>
      </c>
      <c r="AG107" s="13">
        <f>VLOOKUP(A:A,[1]TDSheet!$A:$W,23,0)</f>
        <v>99.256200000000007</v>
      </c>
      <c r="AH107" s="13">
        <f>VLOOKUP(A:A,[4]TDSheet!$A:$D,4,0)</f>
        <v>93.233000000000004</v>
      </c>
      <c r="AI107" s="13" t="e">
        <f>VLOOKUP(A:A,[1]TDSheet!$A:$AI,35,0)</f>
        <v>#N/A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3002.7150000000001</v>
      </c>
      <c r="D108" s="8">
        <v>11603.152</v>
      </c>
      <c r="E108" s="8">
        <v>4162.2879999999996</v>
      </c>
      <c r="F108" s="8">
        <v>2579.058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4039.5659999999998</v>
      </c>
      <c r="K108" s="13">
        <f t="shared" si="17"/>
        <v>122.72199999999975</v>
      </c>
      <c r="L108" s="13">
        <f>VLOOKUP(A:A,[1]TDSheet!$A:$U,21,0)</f>
        <v>900</v>
      </c>
      <c r="M108" s="13">
        <f>VLOOKUP(A:A,[1]TDSheet!$A:$V,22,0)</f>
        <v>1000</v>
      </c>
      <c r="N108" s="13">
        <f>VLOOKUP(A:A,[1]TDSheet!$A:$X,24,0)</f>
        <v>1100</v>
      </c>
      <c r="O108" s="13">
        <f>VLOOKUP(A:A,[1]TDSheet!$A:$O,15,0)</f>
        <v>1000</v>
      </c>
      <c r="P108" s="13"/>
      <c r="Q108" s="13"/>
      <c r="R108" s="13"/>
      <c r="S108" s="13"/>
      <c r="T108" s="13"/>
      <c r="U108" s="13"/>
      <c r="V108" s="13"/>
      <c r="W108" s="13">
        <f t="shared" si="18"/>
        <v>832.45759999999996</v>
      </c>
      <c r="X108" s="15"/>
      <c r="Y108" s="16">
        <f t="shared" si="19"/>
        <v>7.9031748884267499</v>
      </c>
      <c r="Z108" s="13">
        <f t="shared" si="20"/>
        <v>3.09812535797619</v>
      </c>
      <c r="AA108" s="13"/>
      <c r="AB108" s="13"/>
      <c r="AC108" s="13"/>
      <c r="AD108" s="13"/>
      <c r="AE108" s="13">
        <f>VLOOKUP(A:A,[1]TDSheet!$A:$AF,32,0)</f>
        <v>832.65480000000002</v>
      </c>
      <c r="AF108" s="13">
        <f>VLOOKUP(A:A,[1]TDSheet!$A:$AG,33,0)</f>
        <v>793.67200000000003</v>
      </c>
      <c r="AG108" s="13">
        <f>VLOOKUP(A:A,[1]TDSheet!$A:$W,23,0)</f>
        <v>873.25759999999991</v>
      </c>
      <c r="AH108" s="13">
        <f>VLOOKUP(A:A,[4]TDSheet!$A:$D,4,0)</f>
        <v>854.51499999999999</v>
      </c>
      <c r="AI108" s="13" t="str">
        <f>VLOOKUP(A:A,[1]TDSheet!$A:$AI,35,0)</f>
        <v>оконч</v>
      </c>
      <c r="AJ108" s="13">
        <f t="shared" si="21"/>
        <v>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6701.701</v>
      </c>
      <c r="D109" s="8">
        <v>10689.144</v>
      </c>
      <c r="E109" s="8">
        <v>8154.317</v>
      </c>
      <c r="F109" s="8">
        <v>2316.2800000000002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8009.7389999999996</v>
      </c>
      <c r="K109" s="13">
        <f t="shared" si="17"/>
        <v>144.57800000000043</v>
      </c>
      <c r="L109" s="13">
        <f>VLOOKUP(A:A,[1]TDSheet!$A:$U,21,0)</f>
        <v>1100</v>
      </c>
      <c r="M109" s="13">
        <f>VLOOKUP(A:A,[1]TDSheet!$A:$V,22,0)</f>
        <v>1900</v>
      </c>
      <c r="N109" s="13">
        <f>VLOOKUP(A:A,[1]TDSheet!$A:$X,24,0)</f>
        <v>1700</v>
      </c>
      <c r="O109" s="13">
        <f>VLOOKUP(A:A,[1]TDSheet!$A:$O,15,0)</f>
        <v>1500</v>
      </c>
      <c r="P109" s="13"/>
      <c r="Q109" s="13"/>
      <c r="R109" s="13"/>
      <c r="S109" s="13"/>
      <c r="T109" s="13"/>
      <c r="U109" s="13"/>
      <c r="V109" s="13"/>
      <c r="W109" s="13">
        <f t="shared" si="18"/>
        <v>1630.8634</v>
      </c>
      <c r="X109" s="15">
        <v>2000</v>
      </c>
      <c r="Y109" s="16">
        <f t="shared" si="19"/>
        <v>6.4482899058253444</v>
      </c>
      <c r="Z109" s="13">
        <f t="shared" si="20"/>
        <v>1.4202783629824547</v>
      </c>
      <c r="AA109" s="13"/>
      <c r="AB109" s="13"/>
      <c r="AC109" s="13"/>
      <c r="AD109" s="13"/>
      <c r="AE109" s="13">
        <f>VLOOKUP(A:A,[1]TDSheet!$A:$AF,32,0)</f>
        <v>1333.8772000000001</v>
      </c>
      <c r="AF109" s="13">
        <f>VLOOKUP(A:A,[1]TDSheet!$A:$AG,33,0)</f>
        <v>1188.8424</v>
      </c>
      <c r="AG109" s="13">
        <f>VLOOKUP(A:A,[1]TDSheet!$A:$W,23,0)</f>
        <v>1552.4360000000001</v>
      </c>
      <c r="AH109" s="13">
        <f>VLOOKUP(A:A,[4]TDSheet!$A:$D,4,0)</f>
        <v>1758.08</v>
      </c>
      <c r="AI109" s="13" t="str">
        <f>VLOOKUP(A:A,[1]TDSheet!$A:$AI,35,0)</f>
        <v>сентак</v>
      </c>
      <c r="AJ109" s="13">
        <f t="shared" si="21"/>
        <v>2000</v>
      </c>
      <c r="AK109" s="13">
        <f t="shared" si="22"/>
        <v>2000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4333.7219999999998</v>
      </c>
      <c r="D110" s="8">
        <v>10702.48</v>
      </c>
      <c r="E110" s="17">
        <v>4630</v>
      </c>
      <c r="F110" s="18">
        <v>3004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3457.6880000000001</v>
      </c>
      <c r="K110" s="13">
        <f t="shared" si="17"/>
        <v>1172.3119999999999</v>
      </c>
      <c r="L110" s="13">
        <f>VLOOKUP(A:A,[1]TDSheet!$A:$U,21,0)</f>
        <v>300</v>
      </c>
      <c r="M110" s="13">
        <f>VLOOKUP(A:A,[1]TDSheet!$A:$V,22,0)</f>
        <v>1300</v>
      </c>
      <c r="N110" s="13">
        <f>VLOOKUP(A:A,[1]TDSheet!$A:$X,24,0)</f>
        <v>1000</v>
      </c>
      <c r="O110" s="13">
        <f>VLOOKUP(A:A,[1]TDSheet!$A:$O,15,0)</f>
        <v>1000</v>
      </c>
      <c r="P110" s="13"/>
      <c r="Q110" s="13"/>
      <c r="R110" s="13"/>
      <c r="S110" s="13"/>
      <c r="T110" s="13"/>
      <c r="U110" s="13"/>
      <c r="V110" s="13"/>
      <c r="W110" s="13">
        <f t="shared" si="18"/>
        <v>926</v>
      </c>
      <c r="X110" s="15"/>
      <c r="Y110" s="16">
        <f t="shared" si="19"/>
        <v>7.1317494600431965</v>
      </c>
      <c r="Z110" s="13">
        <f t="shared" si="20"/>
        <v>3.2440604751619873</v>
      </c>
      <c r="AA110" s="13"/>
      <c r="AB110" s="13"/>
      <c r="AC110" s="13"/>
      <c r="AD110" s="13"/>
      <c r="AE110" s="13">
        <f>VLOOKUP(A:A,[1]TDSheet!$A:$AF,32,0)</f>
        <v>1115.175</v>
      </c>
      <c r="AF110" s="13">
        <f>VLOOKUP(A:A,[1]TDSheet!$A:$AG,33,0)</f>
        <v>1043.0236</v>
      </c>
      <c r="AG110" s="13">
        <f>VLOOKUP(A:A,[1]TDSheet!$A:$W,23,0)</f>
        <v>978.4</v>
      </c>
      <c r="AH110" s="13">
        <f>VLOOKUP(A:A,[4]TDSheet!$A:$D,4,0)</f>
        <v>613.90099999999995</v>
      </c>
      <c r="AI110" s="13" t="str">
        <f>VLOOKUP(A:A,[1]TDSheet!$A:$AI,35,0)</f>
        <v>бонус</v>
      </c>
      <c r="AJ110" s="13">
        <f t="shared" si="21"/>
        <v>0</v>
      </c>
      <c r="AK110" s="13">
        <f t="shared" si="22"/>
        <v>0</v>
      </c>
      <c r="AL110" s="13"/>
      <c r="AM110" s="13"/>
    </row>
    <row r="111" spans="1:39" s="1" customFormat="1" ht="21.95" customHeight="1" outlineLevel="1" x14ac:dyDescent="0.2">
      <c r="A111" s="7" t="s">
        <v>129</v>
      </c>
      <c r="B111" s="7" t="s">
        <v>8</v>
      </c>
      <c r="C111" s="8"/>
      <c r="D111" s="8">
        <v>128.636</v>
      </c>
      <c r="E111" s="8">
        <v>86.296000000000006</v>
      </c>
      <c r="F111" s="8">
        <v>30.539000000000001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129.46</v>
      </c>
      <c r="K111" s="13">
        <f t="shared" si="17"/>
        <v>-43.164000000000001</v>
      </c>
      <c r="L111" s="13">
        <f>VLOOKUP(A:A,[1]TDSheet!$A:$U,21,0)</f>
        <v>0</v>
      </c>
      <c r="M111" s="13">
        <f>VLOOKUP(A:A,[1]TDSheet!$A:$V,22,0)</f>
        <v>0</v>
      </c>
      <c r="N111" s="13">
        <f>VLOOKUP(A:A,[1]TDSheet!$A:$X,24,0)</f>
        <v>0</v>
      </c>
      <c r="O111" s="13">
        <f>VLOOKUP(A:A,[1]TDSheet!$A:$O,15,0)</f>
        <v>0</v>
      </c>
      <c r="P111" s="13"/>
      <c r="Q111" s="13"/>
      <c r="R111" s="13"/>
      <c r="S111" s="13"/>
      <c r="T111" s="13"/>
      <c r="U111" s="13"/>
      <c r="V111" s="13"/>
      <c r="W111" s="13">
        <f t="shared" si="18"/>
        <v>17.2592</v>
      </c>
      <c r="X111" s="15">
        <v>50</v>
      </c>
      <c r="Y111" s="16">
        <f t="shared" si="19"/>
        <v>4.6664387688884768</v>
      </c>
      <c r="Z111" s="13">
        <f t="shared" si="20"/>
        <v>1.7694331139334385</v>
      </c>
      <c r="AA111" s="13"/>
      <c r="AB111" s="13"/>
      <c r="AC111" s="13"/>
      <c r="AD111" s="13"/>
      <c r="AE111" s="13">
        <f>VLOOKUP(A:A,[1]TDSheet!$A:$AF,32,0)</f>
        <v>0</v>
      </c>
      <c r="AF111" s="13">
        <f>VLOOKUP(A:A,[1]TDSheet!$A:$AG,33,0)</f>
        <v>0</v>
      </c>
      <c r="AG111" s="13">
        <f>VLOOKUP(A:A,[1]TDSheet!$A:$W,23,0)</f>
        <v>0</v>
      </c>
      <c r="AH111" s="13">
        <f>VLOOKUP(A:A,[4]TDSheet!$A:$D,4,0)</f>
        <v>27.943000000000001</v>
      </c>
      <c r="AI111" s="13" t="e">
        <f>VLOOKUP(A:A,[1]TDSheet!$A:$AI,35,0)</f>
        <v>#N/A</v>
      </c>
      <c r="AJ111" s="13">
        <f t="shared" si="21"/>
        <v>50</v>
      </c>
      <c r="AK111" s="13">
        <f t="shared" si="22"/>
        <v>50</v>
      </c>
      <c r="AL111" s="13"/>
      <c r="AM111" s="13"/>
    </row>
    <row r="112" spans="1:39" s="1" customFormat="1" ht="21.95" customHeight="1" outlineLevel="1" x14ac:dyDescent="0.2">
      <c r="A112" s="7" t="s">
        <v>130</v>
      </c>
      <c r="B112" s="7" t="s">
        <v>8</v>
      </c>
      <c r="C112" s="8"/>
      <c r="D112" s="8">
        <v>124.996</v>
      </c>
      <c r="E112" s="8">
        <v>50.451999999999998</v>
      </c>
      <c r="F112" s="8">
        <v>67.744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62.603000000000002</v>
      </c>
      <c r="K112" s="13">
        <f t="shared" si="17"/>
        <v>-12.151000000000003</v>
      </c>
      <c r="L112" s="13">
        <f>VLOOKUP(A:A,[1]TDSheet!$A:$U,21,0)</f>
        <v>0</v>
      </c>
      <c r="M112" s="13">
        <f>VLOOKUP(A:A,[1]TDSheet!$A:$V,22,0)</f>
        <v>0</v>
      </c>
      <c r="N112" s="13">
        <f>VLOOKUP(A:A,[1]TDSheet!$A:$X,24,0)</f>
        <v>0</v>
      </c>
      <c r="O112" s="13">
        <f>VLOOKUP(A:A,[1]TDSheet!$A:$O,15,0)</f>
        <v>0</v>
      </c>
      <c r="P112" s="13"/>
      <c r="Q112" s="13"/>
      <c r="R112" s="13"/>
      <c r="S112" s="13"/>
      <c r="T112" s="13"/>
      <c r="U112" s="13"/>
      <c r="V112" s="13"/>
      <c r="W112" s="13">
        <f t="shared" si="18"/>
        <v>10.090399999999999</v>
      </c>
      <c r="X112" s="15">
        <v>30</v>
      </c>
      <c r="Y112" s="16">
        <f t="shared" si="19"/>
        <v>9.6868310473321184</v>
      </c>
      <c r="Z112" s="13">
        <f t="shared" si="20"/>
        <v>6.713708078966147</v>
      </c>
      <c r="AA112" s="13"/>
      <c r="AB112" s="13"/>
      <c r="AC112" s="13"/>
      <c r="AD112" s="13"/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0</v>
      </c>
      <c r="AH112" s="13">
        <f>VLOOKUP(A:A,[4]TDSheet!$A:$D,4,0)</f>
        <v>29.050999999999998</v>
      </c>
      <c r="AI112" s="13" t="e">
        <f>VLOOKUP(A:A,[1]TDSheet!$A:$AI,35,0)</f>
        <v>#N/A</v>
      </c>
      <c r="AJ112" s="13">
        <f t="shared" si="21"/>
        <v>30</v>
      </c>
      <c r="AK112" s="13">
        <f t="shared" si="22"/>
        <v>30</v>
      </c>
      <c r="AL112" s="13"/>
      <c r="AM112" s="13"/>
    </row>
    <row r="113" spans="1:39" s="1" customFormat="1" ht="21.95" customHeight="1" outlineLevel="1" x14ac:dyDescent="0.2">
      <c r="A113" s="7" t="s">
        <v>114</v>
      </c>
      <c r="B113" s="7" t="s">
        <v>8</v>
      </c>
      <c r="C113" s="8">
        <v>165.70699999999999</v>
      </c>
      <c r="D113" s="8">
        <v>572.75599999999997</v>
      </c>
      <c r="E113" s="8">
        <v>233.58</v>
      </c>
      <c r="F113" s="8">
        <v>100.4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249.35400000000001</v>
      </c>
      <c r="K113" s="13">
        <f t="shared" si="17"/>
        <v>-15.774000000000001</v>
      </c>
      <c r="L113" s="13">
        <f>VLOOKUP(A:A,[1]TDSheet!$A:$U,21,0)</f>
        <v>60</v>
      </c>
      <c r="M113" s="13">
        <f>VLOOKUP(A:A,[1]TDSheet!$A:$V,22,0)</f>
        <v>60</v>
      </c>
      <c r="N113" s="13">
        <f>VLOOKUP(A:A,[1]TDSheet!$A:$X,24,0)</f>
        <v>60</v>
      </c>
      <c r="O113" s="13">
        <f>VLOOKUP(A:A,[1]TDSheet!$A:$O,15,0)</f>
        <v>0</v>
      </c>
      <c r="P113" s="13"/>
      <c r="Q113" s="13"/>
      <c r="R113" s="13"/>
      <c r="S113" s="13"/>
      <c r="T113" s="13"/>
      <c r="U113" s="13"/>
      <c r="V113" s="13"/>
      <c r="W113" s="13">
        <f t="shared" si="18"/>
        <v>46.716000000000001</v>
      </c>
      <c r="X113" s="15">
        <v>30</v>
      </c>
      <c r="Y113" s="16">
        <f t="shared" si="19"/>
        <v>6.6444044866855032</v>
      </c>
      <c r="Z113" s="13">
        <f t="shared" si="20"/>
        <v>2.1491566058737908</v>
      </c>
      <c r="AA113" s="13"/>
      <c r="AB113" s="13"/>
      <c r="AC113" s="13"/>
      <c r="AD113" s="13"/>
      <c r="AE113" s="13">
        <f>VLOOKUP(A:A,[1]TDSheet!$A:$AF,32,0)</f>
        <v>44.698999999999998</v>
      </c>
      <c r="AF113" s="13">
        <f>VLOOKUP(A:A,[1]TDSheet!$A:$AG,33,0)</f>
        <v>46.362400000000001</v>
      </c>
      <c r="AG113" s="13">
        <f>VLOOKUP(A:A,[1]TDSheet!$A:$W,23,0)</f>
        <v>51.8962</v>
      </c>
      <c r="AH113" s="13">
        <f>VLOOKUP(A:A,[4]TDSheet!$A:$D,4,0)</f>
        <v>68.628</v>
      </c>
      <c r="AI113" s="13" t="str">
        <f>VLOOKUP(A:A,[1]TDSheet!$A:$AI,35,0)</f>
        <v>зв70</v>
      </c>
      <c r="AJ113" s="13">
        <f t="shared" si="21"/>
        <v>30</v>
      </c>
      <c r="AK113" s="13">
        <f t="shared" si="22"/>
        <v>30</v>
      </c>
      <c r="AL113" s="13"/>
      <c r="AM113" s="13"/>
    </row>
    <row r="114" spans="1:39" s="1" customFormat="1" ht="11.1" customHeight="1" outlineLevel="1" x14ac:dyDescent="0.2">
      <c r="A114" s="7" t="s">
        <v>115</v>
      </c>
      <c r="B114" s="7" t="s">
        <v>13</v>
      </c>
      <c r="C114" s="8">
        <v>92</v>
      </c>
      <c r="D114" s="8">
        <v>540</v>
      </c>
      <c r="E114" s="8">
        <v>246</v>
      </c>
      <c r="F114" s="8">
        <v>175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388</v>
      </c>
      <c r="K114" s="13">
        <f t="shared" si="17"/>
        <v>-142</v>
      </c>
      <c r="L114" s="13">
        <f>VLOOKUP(A:A,[1]TDSheet!$A:$U,21,0)</f>
        <v>0</v>
      </c>
      <c r="M114" s="13">
        <f>VLOOKUP(A:A,[1]TDSheet!$A:$V,22,0)</f>
        <v>50</v>
      </c>
      <c r="N114" s="13">
        <f>VLOOKUP(A:A,[1]TDSheet!$A:$X,24,0)</f>
        <v>50</v>
      </c>
      <c r="O114" s="13">
        <f>VLOOKUP(A:A,[1]TDSheet!$A:$O,15,0)</f>
        <v>0</v>
      </c>
      <c r="P114" s="13"/>
      <c r="Q114" s="13"/>
      <c r="R114" s="13"/>
      <c r="S114" s="13"/>
      <c r="T114" s="13"/>
      <c r="U114" s="13"/>
      <c r="V114" s="13"/>
      <c r="W114" s="13">
        <f t="shared" si="18"/>
        <v>49.2</v>
      </c>
      <c r="X114" s="15">
        <v>50</v>
      </c>
      <c r="Y114" s="16">
        <f t="shared" si="19"/>
        <v>6.6056910569105689</v>
      </c>
      <c r="Z114" s="13">
        <f t="shared" si="20"/>
        <v>3.5569105691056908</v>
      </c>
      <c r="AA114" s="13"/>
      <c r="AB114" s="13"/>
      <c r="AC114" s="13"/>
      <c r="AD114" s="13"/>
      <c r="AE114" s="13">
        <f>VLOOKUP(A:A,[1]TDSheet!$A:$AF,32,0)</f>
        <v>33.799999999999997</v>
      </c>
      <c r="AF114" s="13">
        <f>VLOOKUP(A:A,[1]TDSheet!$A:$AG,33,0)</f>
        <v>32.200000000000003</v>
      </c>
      <c r="AG114" s="13">
        <f>VLOOKUP(A:A,[1]TDSheet!$A:$W,23,0)</f>
        <v>49.2</v>
      </c>
      <c r="AH114" s="13">
        <f>VLOOKUP(A:A,[4]TDSheet!$A:$D,4,0)</f>
        <v>49</v>
      </c>
      <c r="AI114" s="13" t="e">
        <f>VLOOKUP(A:A,[1]TDSheet!$A:$AI,35,0)</f>
        <v>#N/A</v>
      </c>
      <c r="AJ114" s="13">
        <f t="shared" si="21"/>
        <v>50</v>
      </c>
      <c r="AK114" s="13">
        <f t="shared" si="22"/>
        <v>25</v>
      </c>
      <c r="AL114" s="13"/>
      <c r="AM114" s="13"/>
    </row>
    <row r="115" spans="1:39" s="1" customFormat="1" ht="21.95" customHeight="1" outlineLevel="1" x14ac:dyDescent="0.2">
      <c r="A115" s="7" t="s">
        <v>131</v>
      </c>
      <c r="B115" s="7" t="s">
        <v>13</v>
      </c>
      <c r="C115" s="8"/>
      <c r="D115" s="8">
        <v>259</v>
      </c>
      <c r="E115" s="8">
        <v>238</v>
      </c>
      <c r="F115" s="8">
        <v>12</v>
      </c>
      <c r="G115" s="19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411</v>
      </c>
      <c r="K115" s="13">
        <f t="shared" si="17"/>
        <v>-173</v>
      </c>
      <c r="L115" s="13">
        <f>VLOOKUP(A:A,[1]TDSheet!$A:$U,21,0)</f>
        <v>0</v>
      </c>
      <c r="M115" s="13">
        <f>VLOOKUP(A:A,[1]TDSheet!$A:$V,22,0)</f>
        <v>0</v>
      </c>
      <c r="N115" s="13">
        <f>VLOOKUP(A:A,[1]TDSheet!$A:$X,24,0)</f>
        <v>0</v>
      </c>
      <c r="O115" s="13">
        <f>VLOOKUP(A:A,[1]TDSheet!$A:$O,15,0)</f>
        <v>0</v>
      </c>
      <c r="P115" s="13"/>
      <c r="Q115" s="13"/>
      <c r="R115" s="13"/>
      <c r="S115" s="13"/>
      <c r="T115" s="13"/>
      <c r="U115" s="13"/>
      <c r="V115" s="13"/>
      <c r="W115" s="13">
        <f t="shared" si="18"/>
        <v>47.6</v>
      </c>
      <c r="X115" s="15">
        <v>400</v>
      </c>
      <c r="Y115" s="16">
        <f t="shared" si="19"/>
        <v>8.655462184873949</v>
      </c>
      <c r="Z115" s="13">
        <f t="shared" si="20"/>
        <v>0.25210084033613445</v>
      </c>
      <c r="AA115" s="13"/>
      <c r="AB115" s="13"/>
      <c r="AC115" s="13"/>
      <c r="AD115" s="13"/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0</v>
      </c>
      <c r="AH115" s="13">
        <f>VLOOKUP(A:A,[4]TDSheet!$A:$D,4,0)</f>
        <v>19</v>
      </c>
      <c r="AI115" s="20" t="s">
        <v>159</v>
      </c>
      <c r="AJ115" s="13">
        <f t="shared" si="21"/>
        <v>400</v>
      </c>
      <c r="AK115" s="13">
        <f t="shared" si="22"/>
        <v>160</v>
      </c>
      <c r="AL115" s="13"/>
      <c r="AM115" s="13"/>
    </row>
    <row r="116" spans="1:39" s="1" customFormat="1" ht="11.1" customHeight="1" outlineLevel="1" x14ac:dyDescent="0.2">
      <c r="A116" s="7" t="s">
        <v>116</v>
      </c>
      <c r="B116" s="7" t="s">
        <v>8</v>
      </c>
      <c r="C116" s="8">
        <v>41.904000000000003</v>
      </c>
      <c r="D116" s="8"/>
      <c r="E116" s="8">
        <v>6.899</v>
      </c>
      <c r="F116" s="8">
        <v>35.005000000000003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6.6029999999999998</v>
      </c>
      <c r="K116" s="13">
        <f t="shared" si="17"/>
        <v>0.29600000000000026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VLOOKUP(A:A,[1]TDSheet!$A:$X,24,0)</f>
        <v>0</v>
      </c>
      <c r="O116" s="13">
        <f>VLOOKUP(A:A,[1]TDSheet!$A:$O,15,0)</f>
        <v>0</v>
      </c>
      <c r="P116" s="13"/>
      <c r="Q116" s="13"/>
      <c r="R116" s="13"/>
      <c r="S116" s="13"/>
      <c r="T116" s="13"/>
      <c r="U116" s="13"/>
      <c r="V116" s="13"/>
      <c r="W116" s="13">
        <f t="shared" si="18"/>
        <v>1.3797999999999999</v>
      </c>
      <c r="X116" s="15"/>
      <c r="Y116" s="16">
        <f t="shared" si="19"/>
        <v>25.369618785331213</v>
      </c>
      <c r="Z116" s="13">
        <f t="shared" si="20"/>
        <v>25.369618785331213</v>
      </c>
      <c r="AA116" s="13"/>
      <c r="AB116" s="13"/>
      <c r="AC116" s="13"/>
      <c r="AD116" s="13"/>
      <c r="AE116" s="13">
        <f>VLOOKUP(A:A,[1]TDSheet!$A:$AF,32,0)</f>
        <v>22.034399999999998</v>
      </c>
      <c r="AF116" s="13">
        <f>VLOOKUP(A:A,[1]TDSheet!$A:$AG,33,0)</f>
        <v>4.6852</v>
      </c>
      <c r="AG116" s="13">
        <f>VLOOKUP(A:A,[1]TDSheet!$A:$W,23,0)</f>
        <v>3.5828000000000002</v>
      </c>
      <c r="AH116" s="13">
        <f>VLOOKUP(A:A,[4]TDSheet!$A:$D,4,0)</f>
        <v>1.387</v>
      </c>
      <c r="AI116" s="21" t="str">
        <f>VLOOKUP(A:A,[1]TDSheet!$A:$AI,35,0)</f>
        <v>выв0609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117</v>
      </c>
      <c r="B117" s="7" t="s">
        <v>8</v>
      </c>
      <c r="C117" s="8">
        <v>30.404</v>
      </c>
      <c r="D117" s="8"/>
      <c r="E117" s="8">
        <v>5.3920000000000003</v>
      </c>
      <c r="F117" s="8">
        <v>23.664000000000001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5.5</v>
      </c>
      <c r="K117" s="13">
        <f t="shared" si="17"/>
        <v>-0.10799999999999965</v>
      </c>
      <c r="L117" s="13">
        <f>VLOOKUP(A:A,[1]TDSheet!$A:$U,21,0)</f>
        <v>0</v>
      </c>
      <c r="M117" s="13">
        <f>VLOOKUP(A:A,[1]TDSheet!$A:$V,22,0)</f>
        <v>0</v>
      </c>
      <c r="N117" s="13">
        <f>VLOOKUP(A:A,[1]TDSheet!$A:$X,24,0)</f>
        <v>0</v>
      </c>
      <c r="O117" s="13">
        <f>VLOOKUP(A:A,[1]TDSheet!$A:$O,15,0)</f>
        <v>0</v>
      </c>
      <c r="P117" s="13"/>
      <c r="Q117" s="13"/>
      <c r="R117" s="13"/>
      <c r="S117" s="13"/>
      <c r="T117" s="13"/>
      <c r="U117" s="13"/>
      <c r="V117" s="13"/>
      <c r="W117" s="13">
        <f t="shared" si="18"/>
        <v>1.0784</v>
      </c>
      <c r="X117" s="15"/>
      <c r="Y117" s="16">
        <f t="shared" si="19"/>
        <v>21.943620178041545</v>
      </c>
      <c r="Z117" s="13">
        <f t="shared" si="20"/>
        <v>21.943620178041545</v>
      </c>
      <c r="AA117" s="13"/>
      <c r="AB117" s="13"/>
      <c r="AC117" s="13"/>
      <c r="AD117" s="13"/>
      <c r="AE117" s="13">
        <f>VLOOKUP(A:A,[1]TDSheet!$A:$AF,32,0)</f>
        <v>12.131600000000001</v>
      </c>
      <c r="AF117" s="13">
        <f>VLOOKUP(A:A,[1]TDSheet!$A:$AG,33,0)</f>
        <v>5.1155999999999997</v>
      </c>
      <c r="AG117" s="13">
        <f>VLOOKUP(A:A,[1]TDSheet!$A:$W,23,0)</f>
        <v>2.9655999999999998</v>
      </c>
      <c r="AH117" s="13">
        <f>VLOOKUP(A:A,[4]TDSheet!$A:$D,4,0)</f>
        <v>1.3480000000000001</v>
      </c>
      <c r="AI117" s="21" t="str">
        <f>VLOOKUP(A:A,[1]TDSheet!$A:$AI,35,0)</f>
        <v>выв0609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118</v>
      </c>
      <c r="B118" s="7" t="s">
        <v>13</v>
      </c>
      <c r="C118" s="8">
        <v>40</v>
      </c>
      <c r="D118" s="8"/>
      <c r="E118" s="8">
        <v>15</v>
      </c>
      <c r="F118" s="8">
        <v>25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21</v>
      </c>
      <c r="K118" s="13">
        <f t="shared" si="17"/>
        <v>-6</v>
      </c>
      <c r="L118" s="13">
        <f>VLOOKUP(A:A,[1]TDSheet!$A:$U,21,0)</f>
        <v>0</v>
      </c>
      <c r="M118" s="13">
        <f>VLOOKUP(A:A,[1]TDSheet!$A:$V,22,0)</f>
        <v>0</v>
      </c>
      <c r="N118" s="13">
        <f>VLOOKUP(A:A,[1]TDSheet!$A:$X,24,0)</f>
        <v>0</v>
      </c>
      <c r="O118" s="13">
        <f>VLOOKUP(A:A,[1]TDSheet!$A:$O,15,0)</f>
        <v>0</v>
      </c>
      <c r="P118" s="13"/>
      <c r="Q118" s="13"/>
      <c r="R118" s="13"/>
      <c r="S118" s="13"/>
      <c r="T118" s="13"/>
      <c r="U118" s="13"/>
      <c r="V118" s="13"/>
      <c r="W118" s="13">
        <f t="shared" si="18"/>
        <v>3</v>
      </c>
      <c r="X118" s="15"/>
      <c r="Y118" s="16">
        <f t="shared" si="19"/>
        <v>8.3333333333333339</v>
      </c>
      <c r="Z118" s="13">
        <f t="shared" si="20"/>
        <v>8.3333333333333339</v>
      </c>
      <c r="AA118" s="13"/>
      <c r="AB118" s="13"/>
      <c r="AC118" s="13"/>
      <c r="AD118" s="13"/>
      <c r="AE118" s="13">
        <f>VLOOKUP(A:A,[1]TDSheet!$A:$AF,32,0)</f>
        <v>5.8</v>
      </c>
      <c r="AF118" s="13">
        <f>VLOOKUP(A:A,[1]TDSheet!$A:$AG,33,0)</f>
        <v>5.4</v>
      </c>
      <c r="AG118" s="13">
        <f>VLOOKUP(A:A,[1]TDSheet!$A:$W,23,0)</f>
        <v>4</v>
      </c>
      <c r="AH118" s="13">
        <v>0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119</v>
      </c>
      <c r="B119" s="7" t="s">
        <v>13</v>
      </c>
      <c r="C119" s="8">
        <v>35</v>
      </c>
      <c r="D119" s="8"/>
      <c r="E119" s="8">
        <v>10</v>
      </c>
      <c r="F119" s="8">
        <v>25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12</v>
      </c>
      <c r="K119" s="13">
        <f t="shared" si="17"/>
        <v>-2</v>
      </c>
      <c r="L119" s="13">
        <f>VLOOKUP(A:A,[1]TDSheet!$A:$U,21,0)</f>
        <v>0</v>
      </c>
      <c r="M119" s="13">
        <f>VLOOKUP(A:A,[1]TDSheet!$A:$V,22,0)</f>
        <v>0</v>
      </c>
      <c r="N119" s="13">
        <f>VLOOKUP(A:A,[1]TDSheet!$A:$X,24,0)</f>
        <v>0</v>
      </c>
      <c r="O119" s="13">
        <f>VLOOKUP(A:A,[1]TDSheet!$A:$O,15,0)</f>
        <v>0</v>
      </c>
      <c r="P119" s="13"/>
      <c r="Q119" s="13"/>
      <c r="R119" s="13"/>
      <c r="S119" s="13"/>
      <c r="T119" s="13"/>
      <c r="U119" s="13"/>
      <c r="V119" s="13"/>
      <c r="W119" s="13">
        <f t="shared" si="18"/>
        <v>2</v>
      </c>
      <c r="X119" s="15"/>
      <c r="Y119" s="16">
        <f t="shared" si="19"/>
        <v>12.5</v>
      </c>
      <c r="Z119" s="13">
        <f t="shared" si="20"/>
        <v>12.5</v>
      </c>
      <c r="AA119" s="13"/>
      <c r="AB119" s="13"/>
      <c r="AC119" s="13"/>
      <c r="AD119" s="13"/>
      <c r="AE119" s="13">
        <f>VLOOKUP(A:A,[1]TDSheet!$A:$AF,32,0)</f>
        <v>7.2</v>
      </c>
      <c r="AF119" s="13">
        <f>VLOOKUP(A:A,[1]TDSheet!$A:$AG,33,0)</f>
        <v>5.4</v>
      </c>
      <c r="AG119" s="13">
        <f>VLOOKUP(A:A,[1]TDSheet!$A:$W,23,0)</f>
        <v>3.8</v>
      </c>
      <c r="AH119" s="13">
        <v>0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120</v>
      </c>
      <c r="B120" s="7" t="s">
        <v>13</v>
      </c>
      <c r="C120" s="8">
        <v>26</v>
      </c>
      <c r="D120" s="8">
        <v>1</v>
      </c>
      <c r="E120" s="8">
        <v>3</v>
      </c>
      <c r="F120" s="8">
        <v>23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</v>
      </c>
      <c r="K120" s="13">
        <f t="shared" si="17"/>
        <v>-5</v>
      </c>
      <c r="L120" s="13">
        <f>VLOOKUP(A:A,[1]TDSheet!$A:$U,21,0)</f>
        <v>0</v>
      </c>
      <c r="M120" s="13">
        <f>VLOOKUP(A:A,[1]TDSheet!$A:$V,22,0)</f>
        <v>0</v>
      </c>
      <c r="N120" s="13">
        <f>VLOOKUP(A:A,[1]TDSheet!$A:$X,24,0)</f>
        <v>0</v>
      </c>
      <c r="O120" s="13">
        <f>VLOOKUP(A:A,[1]TDSheet!$A:$O,15,0)</f>
        <v>0</v>
      </c>
      <c r="P120" s="13"/>
      <c r="Q120" s="13"/>
      <c r="R120" s="13"/>
      <c r="S120" s="13"/>
      <c r="T120" s="13"/>
      <c r="U120" s="13"/>
      <c r="V120" s="13"/>
      <c r="W120" s="13">
        <f t="shared" si="18"/>
        <v>0.6</v>
      </c>
      <c r="X120" s="15"/>
      <c r="Y120" s="16">
        <f t="shared" si="19"/>
        <v>38.333333333333336</v>
      </c>
      <c r="Z120" s="13">
        <f t="shared" si="20"/>
        <v>38.333333333333336</v>
      </c>
      <c r="AA120" s="13"/>
      <c r="AB120" s="13"/>
      <c r="AC120" s="13"/>
      <c r="AD120" s="13"/>
      <c r="AE120" s="13">
        <f>VLOOKUP(A:A,[1]TDSheet!$A:$AF,32,0)</f>
        <v>5.4</v>
      </c>
      <c r="AF120" s="13">
        <f>VLOOKUP(A:A,[1]TDSheet!$A:$AG,33,0)</f>
        <v>5</v>
      </c>
      <c r="AG120" s="13">
        <f>VLOOKUP(A:A,[1]TDSheet!$A:$W,23,0)</f>
        <v>2</v>
      </c>
      <c r="AH120" s="13">
        <v>0</v>
      </c>
      <c r="AI120" s="21" t="str">
        <f>VLOOKUP(A:A,[1]TDSheet!$A:$AI,35,0)</f>
        <v>выв0609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121</v>
      </c>
      <c r="B121" s="7" t="s">
        <v>13</v>
      </c>
      <c r="C121" s="8">
        <v>17</v>
      </c>
      <c r="D121" s="8">
        <v>10</v>
      </c>
      <c r="E121" s="8">
        <v>6</v>
      </c>
      <c r="F121" s="8">
        <v>21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9</v>
      </c>
      <c r="K121" s="13">
        <f t="shared" si="17"/>
        <v>-3</v>
      </c>
      <c r="L121" s="13">
        <f>VLOOKUP(A:A,[1]TDSheet!$A:$U,21,0)</f>
        <v>0</v>
      </c>
      <c r="M121" s="13">
        <f>VLOOKUP(A:A,[1]TDSheet!$A:$V,22,0)</f>
        <v>0</v>
      </c>
      <c r="N121" s="13">
        <f>VLOOKUP(A:A,[1]TDSheet!$A:$X,24,0)</f>
        <v>0</v>
      </c>
      <c r="O121" s="13">
        <f>VLOOKUP(A:A,[1]TDSheet!$A:$O,15,0)</f>
        <v>0</v>
      </c>
      <c r="P121" s="13"/>
      <c r="Q121" s="13"/>
      <c r="R121" s="13"/>
      <c r="S121" s="13"/>
      <c r="T121" s="13"/>
      <c r="U121" s="13"/>
      <c r="V121" s="13"/>
      <c r="W121" s="13">
        <f t="shared" si="18"/>
        <v>1.2</v>
      </c>
      <c r="X121" s="15"/>
      <c r="Y121" s="16">
        <f t="shared" si="19"/>
        <v>17.5</v>
      </c>
      <c r="Z121" s="13">
        <f t="shared" si="20"/>
        <v>17.5</v>
      </c>
      <c r="AA121" s="13"/>
      <c r="AB121" s="13"/>
      <c r="AC121" s="13"/>
      <c r="AD121" s="13"/>
      <c r="AE121" s="13">
        <f>VLOOKUP(A:A,[1]TDSheet!$A:$AF,32,0)</f>
        <v>4.2</v>
      </c>
      <c r="AF121" s="13">
        <f>VLOOKUP(A:A,[1]TDSheet!$A:$AG,33,0)</f>
        <v>6.4</v>
      </c>
      <c r="AG121" s="13">
        <f>VLOOKUP(A:A,[1]TDSheet!$A:$W,23,0)</f>
        <v>1.4</v>
      </c>
      <c r="AH121" s="13">
        <v>0</v>
      </c>
      <c r="AI121" s="21" t="str">
        <f>VLOOKUP(A:A,[1]TDSheet!$A:$AI,35,0)</f>
        <v>выв0609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11.1" customHeight="1" outlineLevel="1" x14ac:dyDescent="0.2">
      <c r="A122" s="7" t="s">
        <v>122</v>
      </c>
      <c r="B122" s="7" t="s">
        <v>8</v>
      </c>
      <c r="C122" s="8">
        <v>38.808999999999997</v>
      </c>
      <c r="D122" s="8">
        <v>27.619</v>
      </c>
      <c r="E122" s="8">
        <v>32.122999999999998</v>
      </c>
      <c r="F122" s="8">
        <v>34.305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47.508000000000003</v>
      </c>
      <c r="K122" s="13">
        <f t="shared" si="17"/>
        <v>-15.385000000000005</v>
      </c>
      <c r="L122" s="13">
        <f>VLOOKUP(A:A,[1]TDSheet!$A:$U,21,0)</f>
        <v>10</v>
      </c>
      <c r="M122" s="13">
        <f>VLOOKUP(A:A,[1]TDSheet!$A:$V,22,0)</f>
        <v>10</v>
      </c>
      <c r="N122" s="13">
        <f>VLOOKUP(A:A,[1]TDSheet!$A:$X,24,0)</f>
        <v>10</v>
      </c>
      <c r="O122" s="13">
        <f>VLOOKUP(A:A,[1]TDSheet!$A:$O,15,0)</f>
        <v>0</v>
      </c>
      <c r="P122" s="13"/>
      <c r="Q122" s="13"/>
      <c r="R122" s="13"/>
      <c r="S122" s="13"/>
      <c r="T122" s="13"/>
      <c r="U122" s="13"/>
      <c r="V122" s="13"/>
      <c r="W122" s="13">
        <f t="shared" si="18"/>
        <v>6.4245999999999999</v>
      </c>
      <c r="X122" s="15"/>
      <c r="Y122" s="16">
        <f t="shared" si="19"/>
        <v>10.009183451109799</v>
      </c>
      <c r="Z122" s="13">
        <f t="shared" si="20"/>
        <v>5.3396320393487535</v>
      </c>
      <c r="AA122" s="13"/>
      <c r="AB122" s="13"/>
      <c r="AC122" s="13"/>
      <c r="AD122" s="13"/>
      <c r="AE122" s="13">
        <f>VLOOKUP(A:A,[1]TDSheet!$A:$AF,32,0)</f>
        <v>14.609</v>
      </c>
      <c r="AF122" s="13">
        <f>VLOOKUP(A:A,[1]TDSheet!$A:$AG,33,0)</f>
        <v>6.6646000000000001</v>
      </c>
      <c r="AG122" s="13">
        <f>VLOOKUP(A:A,[1]TDSheet!$A:$W,23,0)</f>
        <v>9.9011999999999993</v>
      </c>
      <c r="AH122" s="13">
        <v>0</v>
      </c>
      <c r="AI122" s="13" t="e">
        <f>VLOOKUP(A:A,[1]TDSheet!$A:$AI,35,0)</f>
        <v>#N/A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123</v>
      </c>
      <c r="B123" s="7" t="s">
        <v>8</v>
      </c>
      <c r="C123" s="8">
        <v>39.151000000000003</v>
      </c>
      <c r="D123" s="8">
        <v>51.012</v>
      </c>
      <c r="E123" s="8">
        <v>50.692</v>
      </c>
      <c r="F123" s="8">
        <v>38.137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3">
        <f>VLOOKUP(A:A,[2]TDSheet!$A:$F,6,0)</f>
        <v>54.012</v>
      </c>
      <c r="K123" s="13">
        <f t="shared" si="17"/>
        <v>-3.3200000000000003</v>
      </c>
      <c r="L123" s="13">
        <f>VLOOKUP(A:A,[1]TDSheet!$A:$U,21,0)</f>
        <v>10</v>
      </c>
      <c r="M123" s="13">
        <f>VLOOKUP(A:A,[1]TDSheet!$A:$V,22,0)</f>
        <v>10</v>
      </c>
      <c r="N123" s="13">
        <f>VLOOKUP(A:A,[1]TDSheet!$A:$X,24,0)</f>
        <v>10</v>
      </c>
      <c r="O123" s="13">
        <f>VLOOKUP(A:A,[1]TDSheet!$A:$O,15,0)</f>
        <v>0</v>
      </c>
      <c r="P123" s="13"/>
      <c r="Q123" s="13"/>
      <c r="R123" s="13"/>
      <c r="S123" s="13"/>
      <c r="T123" s="13"/>
      <c r="U123" s="13"/>
      <c r="V123" s="13"/>
      <c r="W123" s="13">
        <f t="shared" si="18"/>
        <v>10.138400000000001</v>
      </c>
      <c r="X123" s="15"/>
      <c r="Y123" s="16">
        <f t="shared" si="19"/>
        <v>6.7206857097766903</v>
      </c>
      <c r="Z123" s="13">
        <f t="shared" si="20"/>
        <v>3.7616389173834133</v>
      </c>
      <c r="AA123" s="13"/>
      <c r="AB123" s="13"/>
      <c r="AC123" s="13"/>
      <c r="AD123" s="13"/>
      <c r="AE123" s="13">
        <f>VLOOKUP(A:A,[1]TDSheet!$A:$AF,32,0)</f>
        <v>13.868</v>
      </c>
      <c r="AF123" s="13">
        <f>VLOOKUP(A:A,[1]TDSheet!$A:$AG,33,0)</f>
        <v>11.422799999999999</v>
      </c>
      <c r="AG123" s="13">
        <f>VLOOKUP(A:A,[1]TDSheet!$A:$W,23,0)</f>
        <v>11.7302</v>
      </c>
      <c r="AH123" s="13">
        <f>VLOOKUP(A:A,[4]TDSheet!$A:$D,4,0)</f>
        <v>6.67</v>
      </c>
      <c r="AI123" s="13" t="e">
        <f>VLOOKUP(A:A,[1]TDSheet!$A:$AI,35,0)</f>
        <v>#N/A</v>
      </c>
      <c r="AJ123" s="13">
        <f t="shared" si="21"/>
        <v>0</v>
      </c>
      <c r="AK123" s="13">
        <f t="shared" si="22"/>
        <v>0</v>
      </c>
      <c r="AL123" s="13"/>
      <c r="AM123" s="13"/>
    </row>
    <row r="124" spans="1:39" s="1" customFormat="1" ht="21.95" customHeight="1" outlineLevel="1" x14ac:dyDescent="0.2">
      <c r="A124" s="7" t="s">
        <v>124</v>
      </c>
      <c r="B124" s="7" t="s">
        <v>8</v>
      </c>
      <c r="C124" s="8">
        <v>3.903</v>
      </c>
      <c r="D124" s="8">
        <v>35.966999999999999</v>
      </c>
      <c r="E124" s="8">
        <v>29.431999999999999</v>
      </c>
      <c r="F124" s="8">
        <v>1.87</v>
      </c>
      <c r="G124" s="1" t="str">
        <f>VLOOKUP(A:A,[1]TDSheet!$A:$G,7,0)</f>
        <v>г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31.093</v>
      </c>
      <c r="K124" s="13">
        <f t="shared" si="17"/>
        <v>-1.6610000000000014</v>
      </c>
      <c r="L124" s="13">
        <f>VLOOKUP(A:A,[1]TDSheet!$A:$U,21,0)</f>
        <v>0</v>
      </c>
      <c r="M124" s="13">
        <f>VLOOKUP(A:A,[1]TDSheet!$A:$V,22,0)</f>
        <v>0</v>
      </c>
      <c r="N124" s="13">
        <f>VLOOKUP(A:A,[1]TDSheet!$A:$X,24,0)</f>
        <v>0</v>
      </c>
      <c r="O124" s="13">
        <f>VLOOKUP(A:A,[1]TDSheet!$A:$O,15,0)</f>
        <v>0</v>
      </c>
      <c r="P124" s="13"/>
      <c r="Q124" s="13"/>
      <c r="R124" s="13"/>
      <c r="S124" s="13"/>
      <c r="T124" s="13"/>
      <c r="U124" s="13"/>
      <c r="V124" s="13"/>
      <c r="W124" s="13">
        <f t="shared" si="18"/>
        <v>5.8864000000000001</v>
      </c>
      <c r="X124" s="15"/>
      <c r="Y124" s="16">
        <f t="shared" si="19"/>
        <v>0.31768143517260128</v>
      </c>
      <c r="Z124" s="13">
        <f t="shared" si="20"/>
        <v>0.31768143517260128</v>
      </c>
      <c r="AA124" s="13"/>
      <c r="AB124" s="13"/>
      <c r="AC124" s="13"/>
      <c r="AD124" s="13"/>
      <c r="AE124" s="13">
        <f>VLOOKUP(A:A,[1]TDSheet!$A:$AF,32,0)</f>
        <v>1.1339999999999999</v>
      </c>
      <c r="AF124" s="13">
        <f>VLOOKUP(A:A,[1]TDSheet!$A:$AG,33,0)</f>
        <v>0.73399999999999999</v>
      </c>
      <c r="AG124" s="13">
        <f>VLOOKUP(A:A,[1]TDSheet!$A:$W,23,0)</f>
        <v>5.8864000000000001</v>
      </c>
      <c r="AH124" s="13">
        <v>0</v>
      </c>
      <c r="AI124" s="13" t="str">
        <f>VLOOKUP(A:A,[1]TDSheet!$A:$AI,35,0)</f>
        <v>увел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21.95" customHeight="1" outlineLevel="1" x14ac:dyDescent="0.2">
      <c r="A125" s="7" t="s">
        <v>132</v>
      </c>
      <c r="B125" s="7" t="s">
        <v>13</v>
      </c>
      <c r="C125" s="8"/>
      <c r="D125" s="8">
        <v>258</v>
      </c>
      <c r="E125" s="8">
        <v>238</v>
      </c>
      <c r="F125" s="8">
        <v>12</v>
      </c>
      <c r="G125" s="19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3">
        <f>VLOOKUP(A:A,[2]TDSheet!$A:$F,6,0)</f>
        <v>523</v>
      </c>
      <c r="K125" s="13">
        <f t="shared" si="17"/>
        <v>-285</v>
      </c>
      <c r="L125" s="13">
        <f>VLOOKUP(A:A,[1]TDSheet!$A:$U,21,0)</f>
        <v>0</v>
      </c>
      <c r="M125" s="13">
        <f>VLOOKUP(A:A,[1]TDSheet!$A:$V,22,0)</f>
        <v>0</v>
      </c>
      <c r="N125" s="13">
        <f>VLOOKUP(A:A,[1]TDSheet!$A:$X,24,0)</f>
        <v>0</v>
      </c>
      <c r="O125" s="13">
        <f>VLOOKUP(A:A,[1]TDSheet!$A:$O,15,0)</f>
        <v>0</v>
      </c>
      <c r="P125" s="13"/>
      <c r="Q125" s="13"/>
      <c r="R125" s="13"/>
      <c r="S125" s="13"/>
      <c r="T125" s="13"/>
      <c r="U125" s="13"/>
      <c r="V125" s="13"/>
      <c r="W125" s="13">
        <f t="shared" si="18"/>
        <v>47.6</v>
      </c>
      <c r="X125" s="15">
        <v>400</v>
      </c>
      <c r="Y125" s="16">
        <f t="shared" si="19"/>
        <v>8.655462184873949</v>
      </c>
      <c r="Z125" s="13">
        <f t="shared" si="20"/>
        <v>0.25210084033613445</v>
      </c>
      <c r="AA125" s="13"/>
      <c r="AB125" s="13"/>
      <c r="AC125" s="13"/>
      <c r="AD125" s="13"/>
      <c r="AE125" s="13">
        <f>VLOOKUP(A:A,[1]TDSheet!$A:$AF,32,0)</f>
        <v>0</v>
      </c>
      <c r="AF125" s="13">
        <f>VLOOKUP(A:A,[1]TDSheet!$A:$AG,33,0)</f>
        <v>0</v>
      </c>
      <c r="AG125" s="13">
        <f>VLOOKUP(A:A,[1]TDSheet!$A:$W,23,0)</f>
        <v>0</v>
      </c>
      <c r="AH125" s="13">
        <f>VLOOKUP(A:A,[4]TDSheet!$A:$D,4,0)</f>
        <v>59</v>
      </c>
      <c r="AI125" s="20" t="s">
        <v>159</v>
      </c>
      <c r="AJ125" s="13">
        <f t="shared" si="21"/>
        <v>400</v>
      </c>
      <c r="AK125" s="13">
        <f t="shared" si="22"/>
        <v>160</v>
      </c>
      <c r="AL125" s="13"/>
      <c r="AM125" s="13"/>
    </row>
    <row r="126" spans="1:39" s="1" customFormat="1" ht="11.1" customHeight="1" outlineLevel="1" x14ac:dyDescent="0.2">
      <c r="A126" s="7" t="s">
        <v>125</v>
      </c>
      <c r="B126" s="7" t="s">
        <v>13</v>
      </c>
      <c r="C126" s="8">
        <v>33</v>
      </c>
      <c r="D126" s="8">
        <v>107</v>
      </c>
      <c r="E126" s="8">
        <v>9</v>
      </c>
      <c r="F126" s="8">
        <v>70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3">
        <f>VLOOKUP(A:A,[2]TDSheet!$A:$F,6,0)</f>
        <v>36</v>
      </c>
      <c r="K126" s="13">
        <f t="shared" si="17"/>
        <v>-27</v>
      </c>
      <c r="L126" s="13">
        <f>VLOOKUP(A:A,[1]TDSheet!$A:$U,21,0)</f>
        <v>0</v>
      </c>
      <c r="M126" s="13">
        <f>VLOOKUP(A:A,[1]TDSheet!$A:$V,22,0)</f>
        <v>0</v>
      </c>
      <c r="N126" s="13">
        <f>VLOOKUP(A:A,[1]TDSheet!$A:$X,24,0)</f>
        <v>0</v>
      </c>
      <c r="O126" s="13">
        <f>VLOOKUP(A:A,[1]TDSheet!$A:$O,15,0)</f>
        <v>0</v>
      </c>
      <c r="P126" s="13"/>
      <c r="Q126" s="13"/>
      <c r="R126" s="13"/>
      <c r="S126" s="13"/>
      <c r="T126" s="13"/>
      <c r="U126" s="13"/>
      <c r="V126" s="13"/>
      <c r="W126" s="13">
        <f t="shared" si="18"/>
        <v>1.8</v>
      </c>
      <c r="X126" s="15"/>
      <c r="Y126" s="16">
        <f t="shared" si="19"/>
        <v>38.888888888888886</v>
      </c>
      <c r="Z126" s="13">
        <f t="shared" si="20"/>
        <v>38.888888888888886</v>
      </c>
      <c r="AA126" s="13"/>
      <c r="AB126" s="13"/>
      <c r="AC126" s="13"/>
      <c r="AD126" s="13"/>
      <c r="AE126" s="13">
        <f>VLOOKUP(A:A,[1]TDSheet!$A:$AF,32,0)</f>
        <v>4.5999999999999996</v>
      </c>
      <c r="AF126" s="13">
        <f>VLOOKUP(A:A,[1]TDSheet!$A:$AG,33,0)</f>
        <v>16.8</v>
      </c>
      <c r="AG126" s="13">
        <f>VLOOKUP(A:A,[1]TDSheet!$A:$W,23,0)</f>
        <v>4</v>
      </c>
      <c r="AH126" s="13">
        <v>0</v>
      </c>
      <c r="AI126" s="21" t="str">
        <f>VLOOKUP(A:A,[1]TDSheet!$A:$AI,35,0)</f>
        <v>увел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133</v>
      </c>
      <c r="B127" s="7" t="s">
        <v>8</v>
      </c>
      <c r="C127" s="8">
        <v>-131.32400000000001</v>
      </c>
      <c r="D127" s="8">
        <v>790.19399999999996</v>
      </c>
      <c r="E127" s="17">
        <v>1084.8030000000001</v>
      </c>
      <c r="F127" s="18">
        <v>-445.005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1110.7739999999999</v>
      </c>
      <c r="K127" s="13">
        <f t="shared" si="17"/>
        <v>-25.970999999999776</v>
      </c>
      <c r="L127" s="13">
        <f>VLOOKUP(A:A,[1]TDSheet!$A:$U,21,0)</f>
        <v>0</v>
      </c>
      <c r="M127" s="13">
        <f>VLOOKUP(A:A,[1]TDSheet!$A:$V,22,0)</f>
        <v>0</v>
      </c>
      <c r="N127" s="13">
        <f>VLOOKUP(A:A,[1]TDSheet!$A:$X,24,0)</f>
        <v>0</v>
      </c>
      <c r="O127" s="13">
        <f>VLOOKUP(A:A,[1]TDSheet!$A:$O,15,0)</f>
        <v>0</v>
      </c>
      <c r="P127" s="13"/>
      <c r="Q127" s="13"/>
      <c r="R127" s="13"/>
      <c r="S127" s="13"/>
      <c r="T127" s="13"/>
      <c r="U127" s="13"/>
      <c r="V127" s="13"/>
      <c r="W127" s="13">
        <f t="shared" si="18"/>
        <v>216.96060000000003</v>
      </c>
      <c r="X127" s="15"/>
      <c r="Y127" s="16">
        <f t="shared" si="19"/>
        <v>-2.0510866950036086</v>
      </c>
      <c r="Z127" s="13">
        <f t="shared" si="20"/>
        <v>-2.0510866950036086</v>
      </c>
      <c r="AA127" s="13"/>
      <c r="AB127" s="13"/>
      <c r="AC127" s="13"/>
      <c r="AD127" s="13"/>
      <c r="AE127" s="13">
        <f>VLOOKUP(A:A,[1]TDSheet!$A:$AF,32,0)</f>
        <v>0</v>
      </c>
      <c r="AF127" s="13">
        <f>VLOOKUP(A:A,[1]TDSheet!$A:$AG,33,0)</f>
        <v>0</v>
      </c>
      <c r="AG127" s="13">
        <f>VLOOKUP(A:A,[1]TDSheet!$A:$W,23,0)</f>
        <v>105.5076</v>
      </c>
      <c r="AH127" s="13">
        <f>VLOOKUP(A:A,[4]TDSheet!$A:$D,4,0)</f>
        <v>255.00200000000001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  <row r="128" spans="1:39" s="1" customFormat="1" ht="11.1" customHeight="1" outlineLevel="1" x14ac:dyDescent="0.2">
      <c r="A128" s="7" t="s">
        <v>126</v>
      </c>
      <c r="B128" s="7" t="s">
        <v>13</v>
      </c>
      <c r="C128" s="8">
        <v>-1969</v>
      </c>
      <c r="D128" s="8">
        <v>2411</v>
      </c>
      <c r="E128" s="17">
        <v>1380</v>
      </c>
      <c r="F128" s="18">
        <v>-992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3">
        <f>VLOOKUP(A:A,[2]TDSheet!$A:$F,6,0)</f>
        <v>1448</v>
      </c>
      <c r="K128" s="13">
        <f t="shared" si="17"/>
        <v>-68</v>
      </c>
      <c r="L128" s="13">
        <f>VLOOKUP(A:A,[1]TDSheet!$A:$U,21,0)</f>
        <v>0</v>
      </c>
      <c r="M128" s="13">
        <f>VLOOKUP(A:A,[1]TDSheet!$A:$V,22,0)</f>
        <v>0</v>
      </c>
      <c r="N128" s="13">
        <f>VLOOKUP(A:A,[1]TDSheet!$A:$X,24,0)</f>
        <v>0</v>
      </c>
      <c r="O128" s="13">
        <f>VLOOKUP(A:A,[1]TDSheet!$A:$O,15,0)</f>
        <v>0</v>
      </c>
      <c r="P128" s="13"/>
      <c r="Q128" s="13"/>
      <c r="R128" s="13"/>
      <c r="S128" s="13"/>
      <c r="T128" s="13"/>
      <c r="U128" s="13"/>
      <c r="V128" s="13"/>
      <c r="W128" s="13">
        <f t="shared" si="18"/>
        <v>276</v>
      </c>
      <c r="X128" s="15"/>
      <c r="Y128" s="16">
        <f t="shared" si="19"/>
        <v>-3.5942028985507246</v>
      </c>
      <c r="Z128" s="13">
        <f t="shared" si="20"/>
        <v>-3.5942028985507246</v>
      </c>
      <c r="AA128" s="13"/>
      <c r="AB128" s="13"/>
      <c r="AC128" s="13"/>
      <c r="AD128" s="13"/>
      <c r="AE128" s="13">
        <f>VLOOKUP(A:A,[1]TDSheet!$A:$AF,32,0)</f>
        <v>316.8</v>
      </c>
      <c r="AF128" s="13">
        <f>VLOOKUP(A:A,[1]TDSheet!$A:$AG,33,0)</f>
        <v>267.2</v>
      </c>
      <c r="AG128" s="13">
        <f>VLOOKUP(A:A,[1]TDSheet!$A:$W,23,0)</f>
        <v>283</v>
      </c>
      <c r="AH128" s="13">
        <f>VLOOKUP(A:A,[4]TDSheet!$A:$D,4,0)</f>
        <v>362</v>
      </c>
      <c r="AI128" s="13" t="e">
        <f>VLOOKUP(A:A,[1]TDSheet!$A:$AI,35,0)</f>
        <v>#N/A</v>
      </c>
      <c r="AJ128" s="13">
        <f t="shared" si="21"/>
        <v>0</v>
      </c>
      <c r="AK128" s="13">
        <f t="shared" si="22"/>
        <v>0</v>
      </c>
      <c r="AL128" s="13"/>
      <c r="AM128" s="13"/>
    </row>
    <row r="129" spans="1:39" s="1" customFormat="1" ht="11.1" customHeight="1" outlineLevel="1" x14ac:dyDescent="0.2">
      <c r="A129" s="7" t="s">
        <v>127</v>
      </c>
      <c r="B129" s="7" t="s">
        <v>8</v>
      </c>
      <c r="C129" s="8">
        <v>-624.59</v>
      </c>
      <c r="D129" s="8">
        <v>735.64599999999996</v>
      </c>
      <c r="E129" s="17">
        <v>447.11599999999999</v>
      </c>
      <c r="F129" s="18">
        <v>-356.38499999999999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455.01299999999998</v>
      </c>
      <c r="K129" s="13">
        <f t="shared" si="17"/>
        <v>-7.8969999999999914</v>
      </c>
      <c r="L129" s="13">
        <f>VLOOKUP(A:A,[1]TDSheet!$A:$U,21,0)</f>
        <v>0</v>
      </c>
      <c r="M129" s="13">
        <f>VLOOKUP(A:A,[1]TDSheet!$A:$V,22,0)</f>
        <v>0</v>
      </c>
      <c r="N129" s="13">
        <f>VLOOKUP(A:A,[1]TDSheet!$A:$X,24,0)</f>
        <v>0</v>
      </c>
      <c r="O129" s="13">
        <f>VLOOKUP(A:A,[1]TDSheet!$A:$O,15,0)</f>
        <v>0</v>
      </c>
      <c r="P129" s="13"/>
      <c r="Q129" s="13"/>
      <c r="R129" s="13"/>
      <c r="S129" s="13"/>
      <c r="T129" s="13"/>
      <c r="U129" s="13"/>
      <c r="V129" s="13"/>
      <c r="W129" s="13">
        <f t="shared" si="18"/>
        <v>89.423199999999994</v>
      </c>
      <c r="X129" s="15"/>
      <c r="Y129" s="16">
        <f t="shared" si="19"/>
        <v>-3.9853751599137586</v>
      </c>
      <c r="Z129" s="13">
        <f t="shared" si="20"/>
        <v>-3.9853751599137586</v>
      </c>
      <c r="AA129" s="13"/>
      <c r="AB129" s="13"/>
      <c r="AC129" s="13"/>
      <c r="AD129" s="13"/>
      <c r="AE129" s="13">
        <f>VLOOKUP(A:A,[1]TDSheet!$A:$AF,32,0)</f>
        <v>98.923000000000002</v>
      </c>
      <c r="AF129" s="13">
        <f>VLOOKUP(A:A,[1]TDSheet!$A:$AG,33,0)</f>
        <v>72.924199999999999</v>
      </c>
      <c r="AG129" s="13">
        <f>VLOOKUP(A:A,[1]TDSheet!$A:$W,23,0)</f>
        <v>101.9076</v>
      </c>
      <c r="AH129" s="13">
        <f>VLOOKUP(A:A,[4]TDSheet!$A:$D,4,0)</f>
        <v>120.59</v>
      </c>
      <c r="AI129" s="13" t="e">
        <f>VLOOKUP(A:A,[1]TDSheet!$A:$AI,35,0)</f>
        <v>#N/A</v>
      </c>
      <c r="AJ129" s="13">
        <f t="shared" si="21"/>
        <v>0</v>
      </c>
      <c r="AK129" s="13">
        <f t="shared" si="22"/>
        <v>0</v>
      </c>
      <c r="AL129" s="13"/>
      <c r="AM129" s="13"/>
    </row>
    <row r="130" spans="1:39" s="1" customFormat="1" ht="11.1" customHeight="1" outlineLevel="1" x14ac:dyDescent="0.2">
      <c r="A130" s="7" t="s">
        <v>128</v>
      </c>
      <c r="B130" s="7" t="s">
        <v>13</v>
      </c>
      <c r="C130" s="8">
        <v>-745</v>
      </c>
      <c r="D130" s="8">
        <v>940</v>
      </c>
      <c r="E130" s="17">
        <v>586</v>
      </c>
      <c r="F130" s="18">
        <v>-412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612</v>
      </c>
      <c r="K130" s="13">
        <f t="shared" si="17"/>
        <v>-26</v>
      </c>
      <c r="L130" s="13">
        <f>VLOOKUP(A:A,[1]TDSheet!$A:$U,21,0)</f>
        <v>0</v>
      </c>
      <c r="M130" s="13">
        <f>VLOOKUP(A:A,[1]TDSheet!$A:$V,22,0)</f>
        <v>0</v>
      </c>
      <c r="N130" s="13">
        <f>VLOOKUP(A:A,[1]TDSheet!$A:$X,24,0)</f>
        <v>0</v>
      </c>
      <c r="O130" s="13">
        <f>VLOOKUP(A:A,[1]TDSheet!$A:$O,15,0)</f>
        <v>0</v>
      </c>
      <c r="P130" s="13"/>
      <c r="Q130" s="13"/>
      <c r="R130" s="13"/>
      <c r="S130" s="13"/>
      <c r="T130" s="13"/>
      <c r="U130" s="13"/>
      <c r="V130" s="13"/>
      <c r="W130" s="13">
        <f t="shared" si="18"/>
        <v>117.2</v>
      </c>
      <c r="X130" s="15"/>
      <c r="Y130" s="16">
        <f t="shared" si="19"/>
        <v>-3.5153583617747439</v>
      </c>
      <c r="Z130" s="13">
        <f t="shared" si="20"/>
        <v>-3.5153583617747439</v>
      </c>
      <c r="AA130" s="13"/>
      <c r="AB130" s="13"/>
      <c r="AC130" s="13"/>
      <c r="AD130" s="13"/>
      <c r="AE130" s="13">
        <f>VLOOKUP(A:A,[1]TDSheet!$A:$AF,32,0)</f>
        <v>116.8</v>
      </c>
      <c r="AF130" s="13">
        <f>VLOOKUP(A:A,[1]TDSheet!$A:$AG,33,0)</f>
        <v>99.8</v>
      </c>
      <c r="AG130" s="13">
        <f>VLOOKUP(A:A,[1]TDSheet!$A:$W,23,0)</f>
        <v>118.6</v>
      </c>
      <c r="AH130" s="13">
        <f>VLOOKUP(A:A,[4]TDSheet!$A:$D,4,0)</f>
        <v>137</v>
      </c>
      <c r="AI130" s="13" t="e">
        <f>VLOOKUP(A:A,[1]TDSheet!$A:$AI,35,0)</f>
        <v>#N/A</v>
      </c>
      <c r="AJ130" s="13">
        <f t="shared" si="21"/>
        <v>0</v>
      </c>
      <c r="AK130" s="13">
        <f t="shared" si="22"/>
        <v>0</v>
      </c>
      <c r="AL130" s="13"/>
      <c r="AM13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2024-09-11T10:49:55Z</dcterms:modified>
</cp:coreProperties>
</file>