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AD639EF4-10A9-4A85-8BAC-6DFD34AC740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BP277" i="1"/>
  <c r="BO277" i="1"/>
  <c r="BN277" i="1"/>
  <c r="BM277" i="1"/>
  <c r="Z277" i="1"/>
  <c r="Y277" i="1"/>
  <c r="P277" i="1"/>
  <c r="X274" i="1"/>
  <c r="Y273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X262" i="1"/>
  <c r="X261" i="1"/>
  <c r="BO260" i="1"/>
  <c r="BM260" i="1"/>
  <c r="Y260" i="1"/>
  <c r="P260" i="1"/>
  <c r="BP259" i="1"/>
  <c r="BO259" i="1"/>
  <c r="BN259" i="1"/>
  <c r="BM259" i="1"/>
  <c r="Z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BO256" i="1"/>
  <c r="BM256" i="1"/>
  <c r="Y256" i="1"/>
  <c r="BO255" i="1"/>
  <c r="BM255" i="1"/>
  <c r="Y255" i="1"/>
  <c r="P255" i="1"/>
  <c r="X252" i="1"/>
  <c r="X251" i="1"/>
  <c r="BO250" i="1"/>
  <c r="BM250" i="1"/>
  <c r="Y250" i="1"/>
  <c r="P250" i="1"/>
  <c r="BP249" i="1"/>
  <c r="BO249" i="1"/>
  <c r="BN249" i="1"/>
  <c r="BM249" i="1"/>
  <c r="Z249" i="1"/>
  <c r="Y249" i="1"/>
  <c r="P249" i="1"/>
  <c r="BO248" i="1"/>
  <c r="BM248" i="1"/>
  <c r="Y248" i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Y205" i="1" s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X165" i="1"/>
  <c r="X164" i="1"/>
  <c r="BO163" i="1"/>
  <c r="BM163" i="1"/>
  <c r="Y163" i="1"/>
  <c r="P163" i="1"/>
  <c r="BO162" i="1"/>
  <c r="BM162" i="1"/>
  <c r="Y162" i="1"/>
  <c r="BP162" i="1" s="1"/>
  <c r="P162" i="1"/>
  <c r="BP161" i="1"/>
  <c r="BO161" i="1"/>
  <c r="BN161" i="1"/>
  <c r="BM161" i="1"/>
  <c r="Z161" i="1"/>
  <c r="Y161" i="1"/>
  <c r="P161" i="1"/>
  <c r="BO160" i="1"/>
  <c r="BM160" i="1"/>
  <c r="Y160" i="1"/>
  <c r="BP160" i="1" s="1"/>
  <c r="P160" i="1"/>
  <c r="BP159" i="1"/>
  <c r="BO159" i="1"/>
  <c r="BN159" i="1"/>
  <c r="BM159" i="1"/>
  <c r="Z159" i="1"/>
  <c r="Y159" i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0" i="1"/>
  <c r="X149" i="1"/>
  <c r="BP148" i="1"/>
  <c r="BO148" i="1"/>
  <c r="BN148" i="1"/>
  <c r="BM148" i="1"/>
  <c r="Z148" i="1"/>
  <c r="Y148" i="1"/>
  <c r="P148" i="1"/>
  <c r="BO147" i="1"/>
  <c r="BM147" i="1"/>
  <c r="Y147" i="1"/>
  <c r="Y150" i="1" s="1"/>
  <c r="P147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P142" i="1"/>
  <c r="BO141" i="1"/>
  <c r="BM141" i="1"/>
  <c r="Y141" i="1"/>
  <c r="BP141" i="1" s="1"/>
  <c r="P141" i="1"/>
  <c r="BP140" i="1"/>
  <c r="BO140" i="1"/>
  <c r="BN140" i="1"/>
  <c r="BM140" i="1"/>
  <c r="Z140" i="1"/>
  <c r="Y140" i="1"/>
  <c r="P140" i="1"/>
  <c r="BO139" i="1"/>
  <c r="BM139" i="1"/>
  <c r="Y139" i="1"/>
  <c r="BP139" i="1" s="1"/>
  <c r="P139" i="1"/>
  <c r="BP138" i="1"/>
  <c r="BO138" i="1"/>
  <c r="BN138" i="1"/>
  <c r="BM138" i="1"/>
  <c r="Z138" i="1"/>
  <c r="Y138" i="1"/>
  <c r="Y144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BO131" i="1"/>
  <c r="BM131" i="1"/>
  <c r="Y131" i="1"/>
  <c r="BP131" i="1" s="1"/>
  <c r="BO130" i="1"/>
  <c r="BM130" i="1"/>
  <c r="Y130" i="1"/>
  <c r="Y136" i="1" s="1"/>
  <c r="P130" i="1"/>
  <c r="X128" i="1"/>
  <c r="X127" i="1"/>
  <c r="BO126" i="1"/>
  <c r="BM126" i="1"/>
  <c r="Y126" i="1"/>
  <c r="BP126" i="1" s="1"/>
  <c r="P126" i="1"/>
  <c r="BP125" i="1"/>
  <c r="BO125" i="1"/>
  <c r="BN125" i="1"/>
  <c r="BM125" i="1"/>
  <c r="Z125" i="1"/>
  <c r="Y125" i="1"/>
  <c r="P125" i="1"/>
  <c r="BO124" i="1"/>
  <c r="BM124" i="1"/>
  <c r="Y124" i="1"/>
  <c r="BP124" i="1" s="1"/>
  <c r="P124" i="1"/>
  <c r="BP123" i="1"/>
  <c r="BO123" i="1"/>
  <c r="BN123" i="1"/>
  <c r="BM123" i="1"/>
  <c r="Z123" i="1"/>
  <c r="Y123" i="1"/>
  <c r="P123" i="1"/>
  <c r="BO122" i="1"/>
  <c r="BM122" i="1"/>
  <c r="Y122" i="1"/>
  <c r="F589" i="1" s="1"/>
  <c r="P122" i="1"/>
  <c r="X119" i="1"/>
  <c r="X118" i="1"/>
  <c r="BO117" i="1"/>
  <c r="BM117" i="1"/>
  <c r="Y117" i="1"/>
  <c r="BP117" i="1" s="1"/>
  <c r="P117" i="1"/>
  <c r="BP116" i="1"/>
  <c r="BO116" i="1"/>
  <c r="BN116" i="1"/>
  <c r="BM116" i="1"/>
  <c r="Z116" i="1"/>
  <c r="Y116" i="1"/>
  <c r="P116" i="1"/>
  <c r="BO115" i="1"/>
  <c r="BM115" i="1"/>
  <c r="Y115" i="1"/>
  <c r="BP115" i="1" s="1"/>
  <c r="P115" i="1"/>
  <c r="BP114" i="1"/>
  <c r="BO114" i="1"/>
  <c r="BN114" i="1"/>
  <c r="BM114" i="1"/>
  <c r="Z114" i="1"/>
  <c r="Y114" i="1"/>
  <c r="P114" i="1"/>
  <c r="BO113" i="1"/>
  <c r="BM113" i="1"/>
  <c r="Y113" i="1"/>
  <c r="Y118" i="1" s="1"/>
  <c r="P113" i="1"/>
  <c r="X111" i="1"/>
  <c r="X110" i="1"/>
  <c r="BO109" i="1"/>
  <c r="BM109" i="1"/>
  <c r="Y109" i="1"/>
  <c r="BP109" i="1" s="1"/>
  <c r="P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E589" i="1" s="1"/>
  <c r="P105" i="1"/>
  <c r="X102" i="1"/>
  <c r="X101" i="1"/>
  <c r="BO100" i="1"/>
  <c r="BM100" i="1"/>
  <c r="Y100" i="1"/>
  <c r="BP100" i="1" s="1"/>
  <c r="P100" i="1"/>
  <c r="BP99" i="1"/>
  <c r="BO99" i="1"/>
  <c r="BN99" i="1"/>
  <c r="BM99" i="1"/>
  <c r="Z99" i="1"/>
  <c r="Y99" i="1"/>
  <c r="P99" i="1"/>
  <c r="BO98" i="1"/>
  <c r="BM98" i="1"/>
  <c r="Y98" i="1"/>
  <c r="Y101" i="1" s="1"/>
  <c r="P98" i="1"/>
  <c r="X96" i="1"/>
  <c r="X95" i="1"/>
  <c r="BO94" i="1"/>
  <c r="BM94" i="1"/>
  <c r="Y94" i="1"/>
  <c r="BP94" i="1" s="1"/>
  <c r="P94" i="1"/>
  <c r="BP93" i="1"/>
  <c r="BO93" i="1"/>
  <c r="BN93" i="1"/>
  <c r="BM93" i="1"/>
  <c r="Z93" i="1"/>
  <c r="Y93" i="1"/>
  <c r="Y95" i="1" s="1"/>
  <c r="P93" i="1"/>
  <c r="X91" i="1"/>
  <c r="X90" i="1"/>
  <c r="BP89" i="1"/>
  <c r="BO89" i="1"/>
  <c r="BN89" i="1"/>
  <c r="BM89" i="1"/>
  <c r="Z89" i="1"/>
  <c r="Y89" i="1"/>
  <c r="P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BP86" i="1" s="1"/>
  <c r="P86" i="1"/>
  <c r="BP85" i="1"/>
  <c r="BO85" i="1"/>
  <c r="BN85" i="1"/>
  <c r="BM85" i="1"/>
  <c r="Z85" i="1"/>
  <c r="Y85" i="1"/>
  <c r="P85" i="1"/>
  <c r="BO84" i="1"/>
  <c r="BM84" i="1"/>
  <c r="Y84" i="1"/>
  <c r="Y91" i="1" s="1"/>
  <c r="P84" i="1"/>
  <c r="X82" i="1"/>
  <c r="X81" i="1"/>
  <c r="BO80" i="1"/>
  <c r="BM80" i="1"/>
  <c r="Y80" i="1"/>
  <c r="BP80" i="1" s="1"/>
  <c r="P80" i="1"/>
  <c r="BP79" i="1"/>
  <c r="BO79" i="1"/>
  <c r="BN79" i="1"/>
  <c r="BM79" i="1"/>
  <c r="Z79" i="1"/>
  <c r="Y79" i="1"/>
  <c r="Y81" i="1" s="1"/>
  <c r="P79" i="1"/>
  <c r="X77" i="1"/>
  <c r="X76" i="1"/>
  <c r="BP75" i="1"/>
  <c r="BO75" i="1"/>
  <c r="BN75" i="1"/>
  <c r="BM75" i="1"/>
  <c r="Z75" i="1"/>
  <c r="Y75" i="1"/>
  <c r="P75" i="1"/>
  <c r="BO74" i="1"/>
  <c r="BM74" i="1"/>
  <c r="Y74" i="1"/>
  <c r="BP74" i="1" s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BP71" i="1" s="1"/>
  <c r="P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Y64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C589" i="1" s="1"/>
  <c r="P53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Y44" i="1" s="1"/>
  <c r="P43" i="1"/>
  <c r="X41" i="1"/>
  <c r="X40" i="1"/>
  <c r="BO39" i="1"/>
  <c r="BM39" i="1"/>
  <c r="Y39" i="1"/>
  <c r="Y40" i="1" s="1"/>
  <c r="P39" i="1"/>
  <c r="X37" i="1"/>
  <c r="X36" i="1"/>
  <c r="BO35" i="1"/>
  <c r="BM35" i="1"/>
  <c r="Y35" i="1"/>
  <c r="BP35" i="1" s="1"/>
  <c r="P35" i="1"/>
  <c r="BP34" i="1"/>
  <c r="BO34" i="1"/>
  <c r="BN34" i="1"/>
  <c r="BM34" i="1"/>
  <c r="Z34" i="1"/>
  <c r="Y34" i="1"/>
  <c r="P34" i="1"/>
  <c r="BO33" i="1"/>
  <c r="BM33" i="1"/>
  <c r="Y33" i="1"/>
  <c r="BP33" i="1" s="1"/>
  <c r="BO32" i="1"/>
  <c r="BM32" i="1"/>
  <c r="Y32" i="1"/>
  <c r="BP32" i="1" s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6" i="1" s="1"/>
  <c r="X24" i="1"/>
  <c r="X579" i="1" s="1"/>
  <c r="X23" i="1"/>
  <c r="X583" i="1" s="1"/>
  <c r="BO22" i="1"/>
  <c r="X581" i="1" s="1"/>
  <c r="BM22" i="1"/>
  <c r="X580" i="1" s="1"/>
  <c r="X582" i="1" s="1"/>
  <c r="Y22" i="1"/>
  <c r="B589" i="1" s="1"/>
  <c r="P22" i="1"/>
  <c r="H10" i="1"/>
  <c r="A9" i="1"/>
  <c r="F10" i="1" s="1"/>
  <c r="D7" i="1"/>
  <c r="Q6" i="1"/>
  <c r="P2" i="1"/>
  <c r="H9" i="1" l="1"/>
  <c r="A10" i="1"/>
  <c r="Y24" i="1"/>
  <c r="Y37" i="1"/>
  <c r="Y41" i="1"/>
  <c r="Y45" i="1"/>
  <c r="Y49" i="1"/>
  <c r="Y59" i="1"/>
  <c r="Y65" i="1"/>
  <c r="Y76" i="1"/>
  <c r="Y82" i="1"/>
  <c r="Y90" i="1"/>
  <c r="Y96" i="1"/>
  <c r="Y102" i="1"/>
  <c r="Y111" i="1"/>
  <c r="Y119" i="1"/>
  <c r="Y128" i="1"/>
  <c r="Y135" i="1"/>
  <c r="Y145" i="1"/>
  <c r="Y149" i="1"/>
  <c r="Y156" i="1"/>
  <c r="BP169" i="1"/>
  <c r="BN169" i="1"/>
  <c r="Z169" i="1"/>
  <c r="Y171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BP200" i="1"/>
  <c r="BN200" i="1"/>
  <c r="Z200" i="1"/>
  <c r="BP204" i="1"/>
  <c r="BN204" i="1"/>
  <c r="Z204" i="1"/>
  <c r="Y206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BP250" i="1"/>
  <c r="BN250" i="1"/>
  <c r="Z250" i="1"/>
  <c r="Y252" i="1"/>
  <c r="M589" i="1"/>
  <c r="Y261" i="1"/>
  <c r="BP255" i="1"/>
  <c r="BN255" i="1"/>
  <c r="Z255" i="1"/>
  <c r="BP258" i="1"/>
  <c r="BN258" i="1"/>
  <c r="Z258" i="1"/>
  <c r="BP278" i="1"/>
  <c r="BN278" i="1"/>
  <c r="Z278" i="1"/>
  <c r="Q589" i="1"/>
  <c r="Y282" i="1"/>
  <c r="BP296" i="1"/>
  <c r="BN296" i="1"/>
  <c r="Z296" i="1"/>
  <c r="Z297" i="1" s="1"/>
  <c r="Y298" i="1"/>
  <c r="T589" i="1"/>
  <c r="Y309" i="1"/>
  <c r="BP301" i="1"/>
  <c r="BN301" i="1"/>
  <c r="Z301" i="1"/>
  <c r="Y310" i="1"/>
  <c r="BP306" i="1"/>
  <c r="BN306" i="1"/>
  <c r="Z306" i="1"/>
  <c r="BP314" i="1"/>
  <c r="BN314" i="1"/>
  <c r="Z314" i="1"/>
  <c r="BP353" i="1"/>
  <c r="BN353" i="1"/>
  <c r="Z353" i="1"/>
  <c r="Z355" i="1" s="1"/>
  <c r="Y355" i="1"/>
  <c r="BP379" i="1"/>
  <c r="BN379" i="1"/>
  <c r="Z379" i="1"/>
  <c r="Y381" i="1"/>
  <c r="Y386" i="1"/>
  <c r="BP383" i="1"/>
  <c r="BN383" i="1"/>
  <c r="Z383" i="1"/>
  <c r="Z385" i="1" s="1"/>
  <c r="Y385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G589" i="1"/>
  <c r="F9" i="1"/>
  <c r="J9" i="1"/>
  <c r="Z22" i="1"/>
  <c r="Z23" i="1" s="1"/>
  <c r="BN22" i="1"/>
  <c r="BP22" i="1"/>
  <c r="Y23" i="1"/>
  <c r="Z27" i="1"/>
  <c r="Z36" i="1" s="1"/>
  <c r="BN27" i="1"/>
  <c r="Z29" i="1"/>
  <c r="BN29" i="1"/>
  <c r="Z31" i="1"/>
  <c r="BN31" i="1"/>
  <c r="Z32" i="1"/>
  <c r="BN32" i="1"/>
  <c r="Z33" i="1"/>
  <c r="BN33" i="1"/>
  <c r="Z35" i="1"/>
  <c r="BN35" i="1"/>
  <c r="Z39" i="1"/>
  <c r="Z40" i="1" s="1"/>
  <c r="BN39" i="1"/>
  <c r="BP39" i="1"/>
  <c r="Z43" i="1"/>
  <c r="Z44" i="1" s="1"/>
  <c r="BN43" i="1"/>
  <c r="BP43" i="1"/>
  <c r="Z47" i="1"/>
  <c r="Z48" i="1" s="1"/>
  <c r="BN47" i="1"/>
  <c r="BP47" i="1"/>
  <c r="Z53" i="1"/>
  <c r="Z59" i="1" s="1"/>
  <c r="BN53" i="1"/>
  <c r="BP53" i="1"/>
  <c r="Z55" i="1"/>
  <c r="BN55" i="1"/>
  <c r="Z57" i="1"/>
  <c r="BN57" i="1"/>
  <c r="Y60" i="1"/>
  <c r="Z63" i="1"/>
  <c r="Z64" i="1" s="1"/>
  <c r="BN63" i="1"/>
  <c r="D589" i="1"/>
  <c r="Z69" i="1"/>
  <c r="Z76" i="1" s="1"/>
  <c r="BN69" i="1"/>
  <c r="Z71" i="1"/>
  <c r="BN71" i="1"/>
  <c r="Z73" i="1"/>
  <c r="BN73" i="1"/>
  <c r="Z74" i="1"/>
  <c r="BN74" i="1"/>
  <c r="Y77" i="1"/>
  <c r="Z80" i="1"/>
  <c r="Z81" i="1" s="1"/>
  <c r="BN80" i="1"/>
  <c r="Z84" i="1"/>
  <c r="Z90" i="1" s="1"/>
  <c r="BN84" i="1"/>
  <c r="BP84" i="1"/>
  <c r="Z86" i="1"/>
  <c r="BN86" i="1"/>
  <c r="Z88" i="1"/>
  <c r="BN88" i="1"/>
  <c r="Z94" i="1"/>
  <c r="Z95" i="1" s="1"/>
  <c r="BN94" i="1"/>
  <c r="Z98" i="1"/>
  <c r="BN98" i="1"/>
  <c r="BP98" i="1"/>
  <c r="Z100" i="1"/>
  <c r="BN100" i="1"/>
  <c r="Z105" i="1"/>
  <c r="Z110" i="1" s="1"/>
  <c r="BN105" i="1"/>
  <c r="BP105" i="1"/>
  <c r="Z107" i="1"/>
  <c r="BN107" i="1"/>
  <c r="Z109" i="1"/>
  <c r="BN109" i="1"/>
  <c r="Y110" i="1"/>
  <c r="Z113" i="1"/>
  <c r="Z118" i="1" s="1"/>
  <c r="BN113" i="1"/>
  <c r="BP113" i="1"/>
  <c r="Z115" i="1"/>
  <c r="BN115" i="1"/>
  <c r="Z117" i="1"/>
  <c r="BN117" i="1"/>
  <c r="Z122" i="1"/>
  <c r="BN122" i="1"/>
  <c r="BP122" i="1"/>
  <c r="Z124" i="1"/>
  <c r="BN124" i="1"/>
  <c r="Z126" i="1"/>
  <c r="BN126" i="1"/>
  <c r="Y127" i="1"/>
  <c r="Z130" i="1"/>
  <c r="BN130" i="1"/>
  <c r="BP130" i="1"/>
  <c r="Z131" i="1"/>
  <c r="BN131" i="1"/>
  <c r="Z133" i="1"/>
  <c r="BN133" i="1"/>
  <c r="Z139" i="1"/>
  <c r="Z144" i="1" s="1"/>
  <c r="BN139" i="1"/>
  <c r="Z141" i="1"/>
  <c r="BN141" i="1"/>
  <c r="Z143" i="1"/>
  <c r="BN143" i="1"/>
  <c r="Z147" i="1"/>
  <c r="Z149" i="1" s="1"/>
  <c r="BN147" i="1"/>
  <c r="BP147" i="1"/>
  <c r="Z154" i="1"/>
  <c r="Z156" i="1" s="1"/>
  <c r="BN154" i="1"/>
  <c r="Y164" i="1"/>
  <c r="Z160" i="1"/>
  <c r="Z164" i="1" s="1"/>
  <c r="BN160" i="1"/>
  <c r="Z162" i="1"/>
  <c r="BN162" i="1"/>
  <c r="BP163" i="1"/>
  <c r="BN163" i="1"/>
  <c r="Z163" i="1"/>
  <c r="Y165" i="1"/>
  <c r="Y170" i="1"/>
  <c r="BP167" i="1"/>
  <c r="BN167" i="1"/>
  <c r="Z167" i="1"/>
  <c r="Z170" i="1" s="1"/>
  <c r="BP177" i="1"/>
  <c r="BN177" i="1"/>
  <c r="Z177" i="1"/>
  <c r="BP181" i="1"/>
  <c r="BN181" i="1"/>
  <c r="Z181" i="1"/>
  <c r="Y194" i="1"/>
  <c r="BP198" i="1"/>
  <c r="BN198" i="1"/>
  <c r="Z198" i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Z227" i="1" s="1"/>
  <c r="BP226" i="1"/>
  <c r="BN226" i="1"/>
  <c r="Z226" i="1"/>
  <c r="Y228" i="1"/>
  <c r="J589" i="1"/>
  <c r="Y240" i="1"/>
  <c r="BP231" i="1"/>
  <c r="BN231" i="1"/>
  <c r="Z231" i="1"/>
  <c r="BP235" i="1"/>
  <c r="BN235" i="1"/>
  <c r="Z235" i="1"/>
  <c r="Y239" i="1"/>
  <c r="BP244" i="1"/>
  <c r="BN244" i="1"/>
  <c r="Z244" i="1"/>
  <c r="Z251" i="1" s="1"/>
  <c r="BP248" i="1"/>
  <c r="BN248" i="1"/>
  <c r="Z248" i="1"/>
  <c r="BP256" i="1"/>
  <c r="BN256" i="1"/>
  <c r="Z256" i="1"/>
  <c r="BP260" i="1"/>
  <c r="BN260" i="1"/>
  <c r="Z260" i="1"/>
  <c r="Y262" i="1"/>
  <c r="O589" i="1"/>
  <c r="Y266" i="1"/>
  <c r="BP265" i="1"/>
  <c r="BN265" i="1"/>
  <c r="Z265" i="1"/>
  <c r="Z266" i="1" s="1"/>
  <c r="Y267" i="1"/>
  <c r="P589" i="1"/>
  <c r="Y274" i="1"/>
  <c r="BP270" i="1"/>
  <c r="BN270" i="1"/>
  <c r="Z270" i="1"/>
  <c r="BP322" i="1"/>
  <c r="BN322" i="1"/>
  <c r="Z322" i="1"/>
  <c r="BP330" i="1"/>
  <c r="BN330" i="1"/>
  <c r="Z330" i="1"/>
  <c r="Y332" i="1"/>
  <c r="BP336" i="1"/>
  <c r="BN336" i="1"/>
  <c r="Z336" i="1"/>
  <c r="Z338" i="1" s="1"/>
  <c r="Y338" i="1"/>
  <c r="BP363" i="1"/>
  <c r="BN363" i="1"/>
  <c r="Z363" i="1"/>
  <c r="BP367" i="1"/>
  <c r="BN367" i="1"/>
  <c r="Z367" i="1"/>
  <c r="BP391" i="1"/>
  <c r="BN391" i="1"/>
  <c r="Z391" i="1"/>
  <c r="BP485" i="1"/>
  <c r="BN485" i="1"/>
  <c r="Z485" i="1"/>
  <c r="Z492" i="1" s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I589" i="1"/>
  <c r="Y189" i="1"/>
  <c r="K589" i="1"/>
  <c r="Y251" i="1"/>
  <c r="BP271" i="1"/>
  <c r="BN271" i="1"/>
  <c r="Z271" i="1"/>
  <c r="Y283" i="1"/>
  <c r="BP280" i="1"/>
  <c r="BN280" i="1"/>
  <c r="Z280" i="1"/>
  <c r="Z282" i="1" s="1"/>
  <c r="Y297" i="1"/>
  <c r="BP304" i="1"/>
  <c r="BN304" i="1"/>
  <c r="Z304" i="1"/>
  <c r="BP308" i="1"/>
  <c r="BN308" i="1"/>
  <c r="Z308" i="1"/>
  <c r="Y317" i="1"/>
  <c r="BP312" i="1"/>
  <c r="BN312" i="1"/>
  <c r="Z312" i="1"/>
  <c r="Z316" i="1" s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Z331" i="1" s="1"/>
  <c r="Y339" i="1"/>
  <c r="BP342" i="1"/>
  <c r="BN342" i="1"/>
  <c r="Z342" i="1"/>
  <c r="Z344" i="1" s="1"/>
  <c r="U589" i="1"/>
  <c r="Y356" i="1"/>
  <c r="BP361" i="1"/>
  <c r="BN361" i="1"/>
  <c r="Z361" i="1"/>
  <c r="Z369" i="1" s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Z380" i="1" s="1"/>
  <c r="W589" i="1"/>
  <c r="Y394" i="1"/>
  <c r="BP389" i="1"/>
  <c r="BN389" i="1"/>
  <c r="Z389" i="1"/>
  <c r="Z393" i="1" s="1"/>
  <c r="Y393" i="1"/>
  <c r="BP397" i="1"/>
  <c r="BN397" i="1"/>
  <c r="Z397" i="1"/>
  <c r="Z398" i="1" s="1"/>
  <c r="Y399" i="1"/>
  <c r="Y406" i="1"/>
  <c r="BP401" i="1"/>
  <c r="BN401" i="1"/>
  <c r="Z401" i="1"/>
  <c r="Z406" i="1" s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BP472" i="1"/>
  <c r="BN472" i="1"/>
  <c r="Z472" i="1"/>
  <c r="Z474" i="1" s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35" i="1" l="1"/>
  <c r="Z440" i="1"/>
  <c r="Z512" i="1"/>
  <c r="Z273" i="1"/>
  <c r="Z239" i="1"/>
  <c r="Z205" i="1"/>
  <c r="Z135" i="1"/>
  <c r="Z127" i="1"/>
  <c r="Z101" i="1"/>
  <c r="Y581" i="1"/>
  <c r="Z219" i="1"/>
  <c r="Y579" i="1"/>
  <c r="Z463" i="1"/>
  <c r="Z552" i="1"/>
  <c r="Y583" i="1"/>
  <c r="Y580" i="1"/>
  <c r="Y582" i="1" s="1"/>
  <c r="Z309" i="1"/>
  <c r="Z261" i="1"/>
  <c r="Z183" i="1"/>
  <c r="Z584" i="1" s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<sst xmlns="http://schemas.openxmlformats.org/spreadsheetml/2006/main" count="2396" uniqueCount="763">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</sst>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6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100</v>
      </c>
      <c r="Y53" s="378">
        <f t="shared" ref="Y53:Y58" si="6">IFERROR(IF(X53="",0,CEILING((X53/$H53),1)*$H53),"")</f>
        <v>108</v>
      </c>
      <c r="Z53" s="36">
        <f>IFERROR(IF(Y53=0,"",ROUNDUP(Y53/H53,0)*0.02175),"")</f>
        <v>0.21749999999999997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104.44444444444444</v>
      </c>
      <c r="BN53" s="64">
        <f t="shared" ref="BN53:BN58" si="8">IFERROR(Y53*I53/H53,"0")</f>
        <v>112.8</v>
      </c>
      <c r="BO53" s="64">
        <f t="shared" ref="BO53:BO58" si="9">IFERROR(1/J53*(X53/H53),"0")</f>
        <v>0.16534391534391535</v>
      </c>
      <c r="BP53" s="64">
        <f t="shared" ref="BP53:BP58" si="10">IFERROR(1/J53*(Y53/H53),"0")</f>
        <v>0.17857142857142855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120</v>
      </c>
      <c r="Y56" s="378">
        <f t="shared" si="6"/>
        <v>120</v>
      </c>
      <c r="Z56" s="36">
        <f>IFERROR(IF(Y56=0,"",ROUNDUP(Y56/H56,0)*0.00937),"")</f>
        <v>0.28110000000000002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127.2</v>
      </c>
      <c r="BN56" s="64">
        <f t="shared" si="8"/>
        <v>127.2</v>
      </c>
      <c r="BO56" s="64">
        <f t="shared" si="9"/>
        <v>0.25</v>
      </c>
      <c r="BP56" s="64">
        <f t="shared" si="10"/>
        <v>0.25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39.25925925925926</v>
      </c>
      <c r="Y59" s="379">
        <f>IFERROR(Y53/H53,"0")+IFERROR(Y54/H54,"0")+IFERROR(Y55/H55,"0")+IFERROR(Y56/H56,"0")+IFERROR(Y57/H57,"0")+IFERROR(Y58/H58,"0")</f>
        <v>40</v>
      </c>
      <c r="Z59" s="379">
        <f>IFERROR(IF(Z53="",0,Z53),"0")+IFERROR(IF(Z54="",0,Z54),"0")+IFERROR(IF(Z55="",0,Z55),"0")+IFERROR(IF(Z56="",0,Z56),"0")+IFERROR(IF(Z57="",0,Z57),"0")+IFERROR(IF(Z58="",0,Z58),"0")</f>
        <v>0.49859999999999999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220</v>
      </c>
      <c r="Y60" s="379">
        <f>IFERROR(SUM(Y53:Y58),"0")</f>
        <v>228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0</v>
      </c>
      <c r="Y70" s="378">
        <f t="shared" si="11"/>
        <v>0</v>
      </c>
      <c r="Z70" s="36" t="str">
        <f>IFERROR(IF(Y70=0,"",ROUNDUP(Y70/H70,0)*0.02175),"")</f>
        <v/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0</v>
      </c>
      <c r="BN70" s="64">
        <f t="shared" si="13"/>
        <v>0</v>
      </c>
      <c r="BO70" s="64">
        <f t="shared" si="14"/>
        <v>0</v>
      </c>
      <c r="BP70" s="64">
        <f t="shared" si="15"/>
        <v>0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225</v>
      </c>
      <c r="Y75" s="378">
        <f t="shared" si="11"/>
        <v>225</v>
      </c>
      <c r="Z75" s="36">
        <f>IFERROR(IF(Y75=0,"",ROUNDUP(Y75/H75,0)*0.00937),"")</f>
        <v>0.46849999999999997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237</v>
      </c>
      <c r="BN75" s="64">
        <f t="shared" si="13"/>
        <v>237</v>
      </c>
      <c r="BO75" s="64">
        <f t="shared" si="14"/>
        <v>0.41666666666666669</v>
      </c>
      <c r="BP75" s="64">
        <f t="shared" si="15"/>
        <v>0.41666666666666669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50</v>
      </c>
      <c r="Y76" s="379">
        <f>IFERROR(Y68/H68,"0")+IFERROR(Y69/H69,"0")+IFERROR(Y70/H70,"0")+IFERROR(Y71/H71,"0")+IFERROR(Y72/H72,"0")+IFERROR(Y73/H73,"0")+IFERROR(Y74/H74,"0")+IFERROR(Y75/H75,"0")</f>
        <v>50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0.46849999999999997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225</v>
      </c>
      <c r="Y77" s="379">
        <f>IFERROR(SUM(Y68:Y75),"0")</f>
        <v>225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0</v>
      </c>
      <c r="Y79" s="378">
        <f>IFERROR(IF(X79="",0,CEILING((X79/$H79),1)*$H79),"")</f>
        <v>0</v>
      </c>
      <c r="Z79" s="36" t="str">
        <f>IFERROR(IF(Y79=0,"",ROUNDUP(Y79/H79,0)*0.02175),"")</f>
        <v/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0</v>
      </c>
      <c r="BN79" s="64">
        <f>IFERROR(Y79*I79/H79,"0")</f>
        <v>0</v>
      </c>
      <c r="BO79" s="64">
        <f>IFERROR(1/J79*(X79/H79),"0")</f>
        <v>0</v>
      </c>
      <c r="BP79" s="64">
        <f>IFERROR(1/J79*(Y79/H79),"0")</f>
        <v>0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0</v>
      </c>
      <c r="Y80" s="378">
        <f>IFERROR(IF(X80="",0,CEILING((X80/$H80),1)*$H80),"")</f>
        <v>0</v>
      </c>
      <c r="Z80" s="36" t="str">
        <f>IFERROR(IF(Y80=0,"",ROUNDUP(Y80/H80,0)*0.00753),"")</f>
        <v/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0</v>
      </c>
      <c r="Y81" s="379">
        <f>IFERROR(Y79/H79,"0")+IFERROR(Y80/H80,"0")</f>
        <v>0</v>
      </c>
      <c r="Z81" s="379">
        <f>IFERROR(IF(Z79="",0,Z79),"0")+IFERROR(IF(Z80="",0,Z80),"0")</f>
        <v>0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0</v>
      </c>
      <c r="Y82" s="379">
        <f>IFERROR(SUM(Y79:Y80),"0")</f>
        <v>0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100</v>
      </c>
      <c r="Y105" s="378">
        <f>IFERROR(IF(X105="",0,CEILING((X105/$H105),1)*$H105),"")</f>
        <v>108</v>
      </c>
      <c r="Z105" s="36">
        <f>IFERROR(IF(Y105=0,"",ROUNDUP(Y105/H105,0)*0.02175),"")</f>
        <v>0.21749999999999997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104.44444444444444</v>
      </c>
      <c r="BN105" s="64">
        <f>IFERROR(Y105*I105/H105,"0")</f>
        <v>112.8</v>
      </c>
      <c r="BO105" s="64">
        <f>IFERROR(1/J105*(X105/H105),"0")</f>
        <v>0.16534391534391535</v>
      </c>
      <c r="BP105" s="64">
        <f>IFERROR(1/J105*(Y105/H105),"0")</f>
        <v>0.17857142857142855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0</v>
      </c>
      <c r="Y109" s="378">
        <f>IFERROR(IF(X109="",0,CEILING((X109/$H109),1)*$H109),"")</f>
        <v>0</v>
      </c>
      <c r="Z109" s="36" t="str">
        <f>IFERROR(IF(Y109=0,"",ROUNDUP(Y109/H109,0)*0.00937),"")</f>
        <v/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9.2592592592592595</v>
      </c>
      <c r="Y110" s="379">
        <f>IFERROR(Y105/H105,"0")+IFERROR(Y106/H106,"0")+IFERROR(Y107/H107,"0")+IFERROR(Y108/H108,"0")+IFERROR(Y109/H109,"0")</f>
        <v>10</v>
      </c>
      <c r="Z110" s="379">
        <f>IFERROR(IF(Z105="",0,Z105),"0")+IFERROR(IF(Z106="",0,Z106),"0")+IFERROR(IF(Z107="",0,Z107),"0")+IFERROR(IF(Z108="",0,Z108),"0")+IFERROR(IF(Z109="",0,Z109),"0")</f>
        <v>0.21749999999999997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100</v>
      </c>
      <c r="Y111" s="379">
        <f>IFERROR(SUM(Y105:Y109),"0")</f>
        <v>108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0</v>
      </c>
      <c r="Y115" s="378">
        <f>IFERROR(IF(X115="",0,CEILING((X115/$H115),1)*$H115),"")</f>
        <v>0</v>
      </c>
      <c r="Z115" s="36" t="str">
        <f>IFERROR(IF(Y115=0,"",ROUNDUP(Y115/H115,0)*0.00753),"")</f>
        <v/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11.904761904761905</v>
      </c>
      <c r="Y118" s="379">
        <f>IFERROR(Y113/H113,"0")+IFERROR(Y114/H114,"0")+IFERROR(Y115/H115,"0")+IFERROR(Y116/H116,"0")+IFERROR(Y117/H117,"0")</f>
        <v>12</v>
      </c>
      <c r="Z118" s="379">
        <f>IFERROR(IF(Z113="",0,Z113),"0")+IFERROR(IF(Z114="",0,Z114),"0")+IFERROR(IF(Z115="",0,Z115),"0")+IFERROR(IF(Z116="",0,Z116),"0")+IFERROR(IF(Z117="",0,Z117),"0")</f>
        <v>0.26100000000000001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100</v>
      </c>
      <c r="Y119" s="379">
        <f>IFERROR(SUM(Y113:Y117),"0")</f>
        <v>100.80000000000001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0</v>
      </c>
      <c r="Y125" s="378">
        <f>IFERROR(IF(X125="",0,CEILING((X125/$H125),1)*$H125),"")</f>
        <v>0</v>
      </c>
      <c r="Z125" s="36" t="str">
        <f>IFERROR(IF(Y125=0,"",ROUNDUP(Y125/H125,0)*0.00937),"")</f>
        <v/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0</v>
      </c>
      <c r="Y127" s="379">
        <f>IFERROR(Y122/H122,"0")+IFERROR(Y123/H123,"0")+IFERROR(Y124/H124,"0")+IFERROR(Y125/H125,"0")+IFERROR(Y126/H126,"0")</f>
        <v>0</v>
      </c>
      <c r="Z127" s="379">
        <f>IFERROR(IF(Z122="",0,Z122),"0")+IFERROR(IF(Z123="",0,Z123),"0")+IFERROR(IF(Z124="",0,Z124),"0")+IFERROR(IF(Z125="",0,Z125),"0")+IFERROR(IF(Z126="",0,Z126),"0")</f>
        <v>0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0</v>
      </c>
      <c r="Y128" s="379">
        <f>IFERROR(SUM(Y122:Y126),"0")</f>
        <v>0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200</v>
      </c>
      <c r="Y139" s="378">
        <f t="shared" si="21"/>
        <v>201.60000000000002</v>
      </c>
      <c r="Z139" s="36">
        <f>IFERROR(IF(Y139=0,"",ROUNDUP(Y139/H139,0)*0.02175),"")</f>
        <v>0.52200000000000002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213.28571428571431</v>
      </c>
      <c r="BN139" s="64">
        <f t="shared" si="23"/>
        <v>214.99200000000002</v>
      </c>
      <c r="BO139" s="64">
        <f t="shared" si="24"/>
        <v>0.42517006802721086</v>
      </c>
      <c r="BP139" s="64">
        <f t="shared" si="25"/>
        <v>0.42857142857142855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0</v>
      </c>
      <c r="Y141" s="378">
        <f t="shared" si="21"/>
        <v>0</v>
      </c>
      <c r="Z141" s="36" t="str">
        <f>IFERROR(IF(Y141=0,"",ROUNDUP(Y141/H141,0)*0.00753),"")</f>
        <v/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0</v>
      </c>
      <c r="BN141" s="64">
        <f t="shared" si="23"/>
        <v>0</v>
      </c>
      <c r="BO141" s="64">
        <f t="shared" si="24"/>
        <v>0</v>
      </c>
      <c r="BP141" s="64">
        <f t="shared" si="25"/>
        <v>0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30</v>
      </c>
      <c r="Y142" s="378">
        <f t="shared" si="21"/>
        <v>30.6</v>
      </c>
      <c r="Z142" s="36">
        <f>IFERROR(IF(Y142=0,"",ROUNDUP(Y142/H142,0)*0.00753),"")</f>
        <v>0.12801000000000001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33.333333333333336</v>
      </c>
      <c r="BN142" s="64">
        <f t="shared" si="23"/>
        <v>34</v>
      </c>
      <c r="BO142" s="64">
        <f t="shared" si="24"/>
        <v>0.10683760683760685</v>
      </c>
      <c r="BP142" s="64">
        <f t="shared" si="25"/>
        <v>0.10897435897435898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40.476190476190482</v>
      </c>
      <c r="Y144" s="379">
        <f>IFERROR(Y138/H138,"0")+IFERROR(Y139/H139,"0")+IFERROR(Y140/H140,"0")+IFERROR(Y141/H141,"0")+IFERROR(Y142/H142,"0")+IFERROR(Y143/H143,"0")</f>
        <v>41</v>
      </c>
      <c r="Z144" s="379">
        <f>IFERROR(IF(Z138="",0,Z138),"0")+IFERROR(IF(Z139="",0,Z139),"0")+IFERROR(IF(Z140="",0,Z140),"0")+IFERROR(IF(Z141="",0,Z141),"0")+IFERROR(IF(Z142="",0,Z142),"0")+IFERROR(IF(Z143="",0,Z143),"0")</f>
        <v>0.65000999999999998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230</v>
      </c>
      <c r="Y145" s="379">
        <f>IFERROR(SUM(Y138:Y143),"0")</f>
        <v>232.20000000000002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16.5</v>
      </c>
      <c r="Y148" s="378">
        <f>IFERROR(IF(X148="",0,CEILING((X148/$H148),1)*$H148),"")</f>
        <v>17.82</v>
      </c>
      <c r="Z148" s="36">
        <f>IFERROR(IF(Y148=0,"",ROUNDUP(Y148/H148,0)*0.00753),"")</f>
        <v>6.7769999999999997E-2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18.816666666666666</v>
      </c>
      <c r="BN148" s="64">
        <f>IFERROR(Y148*I148/H148,"0")</f>
        <v>20.322000000000003</v>
      </c>
      <c r="BO148" s="64">
        <f>IFERROR(1/J148*(X148/H148),"0")</f>
        <v>5.3418803418803423E-2</v>
      </c>
      <c r="BP148" s="64">
        <f>IFERROR(1/J148*(Y148/H148),"0")</f>
        <v>5.7692307692307689E-2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8.3333333333333339</v>
      </c>
      <c r="Y149" s="379">
        <f>IFERROR(Y147/H147,"0")+IFERROR(Y148/H148,"0")</f>
        <v>9</v>
      </c>
      <c r="Z149" s="379">
        <f>IFERROR(IF(Z147="",0,Z147),"0")+IFERROR(IF(Z148="",0,Z148),"0")</f>
        <v>6.7769999999999997E-2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16.5</v>
      </c>
      <c r="Y150" s="379">
        <f>IFERROR(SUM(Y147:Y148),"0")</f>
        <v>17.82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0</v>
      </c>
      <c r="Y154" s="378">
        <f>IFERROR(IF(X154="",0,CEILING((X154/$H154),1)*$H154),"")</f>
        <v>0</v>
      </c>
      <c r="Z154" s="36" t="str">
        <f>IFERROR(IF(Y154=0,"",ROUNDUP(Y154/H154,0)*0.00753),"")</f>
        <v/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0</v>
      </c>
      <c r="Y156" s="379">
        <f>IFERROR(Y153/H153,"0")+IFERROR(Y154/H154,"0")+IFERROR(Y155/H155,"0")</f>
        <v>0</v>
      </c>
      <c r="Z156" s="379">
        <f>IFERROR(IF(Z153="",0,Z153),"0")+IFERROR(IF(Z154="",0,Z154),"0")+IFERROR(IF(Z155="",0,Z155),"0")</f>
        <v>0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0</v>
      </c>
      <c r="Y157" s="379">
        <f>IFERROR(SUM(Y153:Y155),"0")</f>
        <v>0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0</v>
      </c>
      <c r="Y167" s="378">
        <f>IFERROR(IF(X167="",0,CEILING((X167/$H167),1)*$H167),"")</f>
        <v>0</v>
      </c>
      <c r="Z167" s="36" t="str">
        <f>IFERROR(IF(Y167=0,"",ROUNDUP(Y167/H167,0)*0.02175),"")</f>
        <v/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0</v>
      </c>
      <c r="BN167" s="64">
        <f>IFERROR(Y167*I167/H167,"0")</f>
        <v>0</v>
      </c>
      <c r="BO167" s="64">
        <f>IFERROR(1/J167*(X167/H167),"0")</f>
        <v>0</v>
      </c>
      <c r="BP167" s="64">
        <f>IFERROR(1/J167*(Y167/H167),"0")</f>
        <v>0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0</v>
      </c>
      <c r="Y169" s="378">
        <f>IFERROR(IF(X169="",0,CEILING((X169/$H169),1)*$H169),"")</f>
        <v>0</v>
      </c>
      <c r="Z169" s="36" t="str">
        <f>IFERROR(IF(Y169=0,"",ROUNDUP(Y169/H169,0)*0.00753),"")</f>
        <v/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0</v>
      </c>
      <c r="BN169" s="64">
        <f>IFERROR(Y169*I169/H169,"0")</f>
        <v>0</v>
      </c>
      <c r="BO169" s="64">
        <f>IFERROR(1/J169*(X169/H169),"0")</f>
        <v>0</v>
      </c>
      <c r="BP169" s="64">
        <f>IFERROR(1/J169*(Y169/H169),"0")</f>
        <v>0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0</v>
      </c>
      <c r="Y170" s="379">
        <f>IFERROR(Y167/H167,"0")+IFERROR(Y168/H168,"0")+IFERROR(Y169/H169,"0")</f>
        <v>0</v>
      </c>
      <c r="Z170" s="379">
        <f>IFERROR(IF(Z167="",0,Z167),"0")+IFERROR(IF(Z168="",0,Z168),"0")+IFERROR(IF(Z169="",0,Z169),"0")</f>
        <v>0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0</v>
      </c>
      <c r="Y171" s="379">
        <f>IFERROR(SUM(Y167:Y169),"0")</f>
        <v>0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0</v>
      </c>
      <c r="Y175" s="378">
        <f t="shared" ref="Y175:Y182" si="26">IFERROR(IF(X175="",0,CEILING((X175/$H175),1)*$H175),"")</f>
        <v>0</v>
      </c>
      <c r="Z175" s="36" t="str">
        <f>IFERROR(IF(Y175=0,"",ROUNDUP(Y175/H175,0)*0.00753),"")</f>
        <v/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0</v>
      </c>
      <c r="BN175" s="64">
        <f t="shared" ref="BN175:BN182" si="28">IFERROR(Y175*I175/H175,"0")</f>
        <v>0</v>
      </c>
      <c r="BO175" s="64">
        <f t="shared" ref="BO175:BO182" si="29">IFERROR(1/J175*(X175/H175),"0")</f>
        <v>0</v>
      </c>
      <c r="BP175" s="64">
        <f t="shared" ref="BP175:BP182" si="30">IFERROR(1/J175*(Y175/H175),"0")</f>
        <v>0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0</v>
      </c>
      <c r="Y176" s="378">
        <f t="shared" si="26"/>
        <v>0</v>
      </c>
      <c r="Z176" s="36" t="str">
        <f>IFERROR(IF(Y176=0,"",ROUNDUP(Y176/H176,0)*0.00753),"")</f>
        <v/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80</v>
      </c>
      <c r="Y177" s="378">
        <f t="shared" si="26"/>
        <v>84</v>
      </c>
      <c r="Z177" s="36">
        <f>IFERROR(IF(Y177=0,"",ROUNDUP(Y177/H177,0)*0.00753),"")</f>
        <v>0.15060000000000001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83.80952380952381</v>
      </c>
      <c r="BN177" s="64">
        <f t="shared" si="28"/>
        <v>88</v>
      </c>
      <c r="BO177" s="64">
        <f t="shared" si="29"/>
        <v>0.1221001221001221</v>
      </c>
      <c r="BP177" s="64">
        <f t="shared" si="30"/>
        <v>0.12820512820512819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0</v>
      </c>
      <c r="Y178" s="378">
        <f t="shared" si="26"/>
        <v>0</v>
      </c>
      <c r="Z178" s="36" t="str">
        <f>IFERROR(IF(Y178=0,"",ROUNDUP(Y178/H178,0)*0.00502),"")</f>
        <v/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0</v>
      </c>
      <c r="BN178" s="64">
        <f t="shared" si="28"/>
        <v>0</v>
      </c>
      <c r="BO178" s="64">
        <f t="shared" si="29"/>
        <v>0</v>
      </c>
      <c r="BP178" s="64">
        <f t="shared" si="30"/>
        <v>0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0</v>
      </c>
      <c r="Y179" s="378">
        <f t="shared" si="26"/>
        <v>0</v>
      </c>
      <c r="Z179" s="36" t="str">
        <f>IFERROR(IF(Y179=0,"",ROUNDUP(Y179/H179,0)*0.00502),"")</f>
        <v/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0</v>
      </c>
      <c r="BN179" s="64">
        <f t="shared" si="28"/>
        <v>0</v>
      </c>
      <c r="BO179" s="64">
        <f t="shared" si="29"/>
        <v>0</v>
      </c>
      <c r="BP179" s="64">
        <f t="shared" si="30"/>
        <v>0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0</v>
      </c>
      <c r="Y180" s="378">
        <f t="shared" si="26"/>
        <v>0</v>
      </c>
      <c r="Z180" s="36" t="str">
        <f>IFERROR(IF(Y180=0,"",ROUNDUP(Y180/H180,0)*0.00502),"")</f>
        <v/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0</v>
      </c>
      <c r="BN180" s="64">
        <f t="shared" si="28"/>
        <v>0</v>
      </c>
      <c r="BO180" s="64">
        <f t="shared" si="29"/>
        <v>0</v>
      </c>
      <c r="BP180" s="64">
        <f t="shared" si="30"/>
        <v>0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19.047619047619047</v>
      </c>
      <c r="Y183" s="379">
        <f>IFERROR(Y175/H175,"0")+IFERROR(Y176/H176,"0")+IFERROR(Y177/H177,"0")+IFERROR(Y178/H178,"0")+IFERROR(Y179/H179,"0")+IFERROR(Y180/H180,"0")+IFERROR(Y181/H181,"0")+IFERROR(Y182/H182,"0")</f>
        <v>20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0.15060000000000001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80</v>
      </c>
      <c r="Y184" s="379">
        <f>IFERROR(SUM(Y175:Y182),"0")</f>
        <v>84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0</v>
      </c>
      <c r="Y197" s="378">
        <f t="shared" ref="Y197:Y204" si="31">IFERROR(IF(X197="",0,CEILING((X197/$H197),1)*$H197),"")</f>
        <v>0</v>
      </c>
      <c r="Z197" s="36" t="str">
        <f>IFERROR(IF(Y197=0,"",ROUNDUP(Y197/H197,0)*0.00937),"")</f>
        <v/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0</v>
      </c>
      <c r="BN197" s="64">
        <f t="shared" ref="BN197:BN204" si="33">IFERROR(Y197*I197/H197,"0")</f>
        <v>0</v>
      </c>
      <c r="BO197" s="64">
        <f t="shared" ref="BO197:BO204" si="34">IFERROR(1/J197*(X197/H197),"0")</f>
        <v>0</v>
      </c>
      <c r="BP197" s="64">
        <f t="shared" ref="BP197:BP204" si="35">IFERROR(1/J197*(Y197/H197),"0")</f>
        <v>0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0</v>
      </c>
      <c r="Y198" s="378">
        <f t="shared" si="31"/>
        <v>0</v>
      </c>
      <c r="Z198" s="36" t="str">
        <f>IFERROR(IF(Y198=0,"",ROUNDUP(Y198/H198,0)*0.00937),"")</f>
        <v/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0</v>
      </c>
      <c r="BN198" s="64">
        <f t="shared" si="33"/>
        <v>0</v>
      </c>
      <c r="BO198" s="64">
        <f t="shared" si="34"/>
        <v>0</v>
      </c>
      <c r="BP198" s="64">
        <f t="shared" si="35"/>
        <v>0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0</v>
      </c>
      <c r="Y199" s="378">
        <f t="shared" si="31"/>
        <v>0</v>
      </c>
      <c r="Z199" s="36" t="str">
        <f>IFERROR(IF(Y199=0,"",ROUNDUP(Y199/H199,0)*0.00937),"")</f>
        <v/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0</v>
      </c>
      <c r="BN199" s="64">
        <f t="shared" si="33"/>
        <v>0</v>
      </c>
      <c r="BO199" s="64">
        <f t="shared" si="34"/>
        <v>0</v>
      </c>
      <c r="BP199" s="64">
        <f t="shared" si="35"/>
        <v>0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0</v>
      </c>
      <c r="Y200" s="378">
        <f t="shared" si="31"/>
        <v>0</v>
      </c>
      <c r="Z200" s="36" t="str">
        <f>IFERROR(IF(Y200=0,"",ROUNDUP(Y200/H200,0)*0.00937),"")</f>
        <v/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0</v>
      </c>
      <c r="BN200" s="64">
        <f t="shared" si="33"/>
        <v>0</v>
      </c>
      <c r="BO200" s="64">
        <f t="shared" si="34"/>
        <v>0</v>
      </c>
      <c r="BP200" s="64">
        <f t="shared" si="35"/>
        <v>0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0</v>
      </c>
      <c r="Y205" s="379">
        <f>IFERROR(Y197/H197,"0")+IFERROR(Y198/H198,"0")+IFERROR(Y199/H199,"0")+IFERROR(Y200/H200,"0")+IFERROR(Y201/H201,"0")+IFERROR(Y202/H202,"0")+IFERROR(Y203/H203,"0")+IFERROR(Y204/H204,"0")</f>
        <v>0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0</v>
      </c>
      <c r="Y206" s="379">
        <f>IFERROR(SUM(Y197:Y204),"0")</f>
        <v>0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0</v>
      </c>
      <c r="Y211" s="378">
        <f t="shared" si="36"/>
        <v>0</v>
      </c>
      <c r="Z211" s="36" t="str">
        <f>IFERROR(IF(Y211=0,"",ROUNDUP(Y211/H211,0)*0.02175),"")</f>
        <v/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0</v>
      </c>
      <c r="BN211" s="64">
        <f t="shared" si="38"/>
        <v>0</v>
      </c>
      <c r="BO211" s="64">
        <f t="shared" si="39"/>
        <v>0</v>
      </c>
      <c r="BP211" s="64">
        <f t="shared" si="40"/>
        <v>0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0</v>
      </c>
      <c r="Y212" s="378">
        <f t="shared" si="36"/>
        <v>0</v>
      </c>
      <c r="Z212" s="36" t="str">
        <f t="shared" ref="Z212:Z218" si="41">IFERROR(IF(Y212=0,"",ROUNDUP(Y212/H212,0)*0.00753),"")</f>
        <v/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0</v>
      </c>
      <c r="BN212" s="64">
        <f t="shared" si="38"/>
        <v>0</v>
      </c>
      <c r="BO212" s="64">
        <f t="shared" si="39"/>
        <v>0</v>
      </c>
      <c r="BP212" s="64">
        <f t="shared" si="40"/>
        <v>0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0</v>
      </c>
      <c r="Y214" s="378">
        <f t="shared" si="36"/>
        <v>0</v>
      </c>
      <c r="Z214" s="36" t="str">
        <f t="shared" si="41"/>
        <v/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0</v>
      </c>
      <c r="Y217" s="378">
        <f t="shared" si="36"/>
        <v>0</v>
      </c>
      <c r="Z217" s="36" t="str">
        <f t="shared" si="41"/>
        <v/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0</v>
      </c>
      <c r="Y218" s="378">
        <f t="shared" si="36"/>
        <v>0</v>
      </c>
      <c r="Z218" s="36" t="str">
        <f t="shared" si="41"/>
        <v/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0</v>
      </c>
      <c r="BN218" s="64">
        <f t="shared" si="38"/>
        <v>0</v>
      </c>
      <c r="BO218" s="64">
        <f t="shared" si="39"/>
        <v>0</v>
      </c>
      <c r="BP218" s="64">
        <f t="shared" si="40"/>
        <v>0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0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0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0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0</v>
      </c>
      <c r="Y220" s="379">
        <f>IFERROR(SUM(Y208:Y218),"0")</f>
        <v>0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0</v>
      </c>
      <c r="Y225" s="378">
        <f>IFERROR(IF(X225="",0,CEILING((X225/$H225),1)*$H225),"")</f>
        <v>0</v>
      </c>
      <c r="Z225" s="36" t="str">
        <f>IFERROR(IF(Y225=0,"",ROUNDUP(Y225/H225,0)*0.00753),"")</f>
        <v/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0</v>
      </c>
      <c r="Y226" s="378">
        <f>IFERROR(IF(X226="",0,CEILING((X226/$H226),1)*$H226),"")</f>
        <v>0</v>
      </c>
      <c r="Z226" s="36" t="str">
        <f>IFERROR(IF(Y226=0,"",ROUNDUP(Y226/H226,0)*0.00753),"")</f>
        <v/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0</v>
      </c>
      <c r="Y227" s="379">
        <f>IFERROR(Y222/H222,"0")+IFERROR(Y223/H223,"0")+IFERROR(Y224/H224,"0")+IFERROR(Y225/H225,"0")+IFERROR(Y226/H226,"0")</f>
        <v>0</v>
      </c>
      <c r="Z227" s="379">
        <f>IFERROR(IF(Z222="",0,Z222),"0")+IFERROR(IF(Z223="",0,Z223),"0")+IFERROR(IF(Z224="",0,Z224),"0")+IFERROR(IF(Z225="",0,Z225),"0")+IFERROR(IF(Z226="",0,Z226),"0")</f>
        <v>0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0</v>
      </c>
      <c r="Y228" s="379">
        <f>IFERROR(SUM(Y222:Y226),"0")</f>
        <v>0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80</v>
      </c>
      <c r="Y235" s="378">
        <f t="shared" si="42"/>
        <v>81.2</v>
      </c>
      <c r="Z235" s="36">
        <f>IFERROR(IF(Y235=0,"",ROUNDUP(Y235/H235,0)*0.02175),"")</f>
        <v>0.15225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83.310344827586206</v>
      </c>
      <c r="BN235" s="64">
        <f t="shared" si="44"/>
        <v>84.56</v>
      </c>
      <c r="BO235" s="64">
        <f t="shared" si="45"/>
        <v>0.12315270935960591</v>
      </c>
      <c r="BP235" s="64">
        <f t="shared" si="46"/>
        <v>0.125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0</v>
      </c>
      <c r="Y238" s="378">
        <f t="shared" si="42"/>
        <v>0</v>
      </c>
      <c r="Z238" s="36" t="str">
        <f>IFERROR(IF(Y238=0,"",ROUNDUP(Y238/H238,0)*0.00937),"")</f>
        <v/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6.8965517241379315</v>
      </c>
      <c r="Y239" s="379">
        <f>IFERROR(Y231/H231,"0")+IFERROR(Y232/H232,"0")+IFERROR(Y233/H233,"0")+IFERROR(Y234/H234,"0")+IFERROR(Y235/H235,"0")+IFERROR(Y236/H236,"0")+IFERROR(Y237/H237,"0")+IFERROR(Y238/H238,"0")</f>
        <v>7.0000000000000009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0.15225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80</v>
      </c>
      <c r="Y240" s="379">
        <f>IFERROR(SUM(Y231:Y238),"0")</f>
        <v>81.2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0</v>
      </c>
      <c r="Y246" s="378">
        <f t="shared" si="47"/>
        <v>0</v>
      </c>
      <c r="Z246" s="36" t="str">
        <f>IFERROR(IF(Y246=0,"",ROUNDUP(Y246/H246,0)*0.02175),"")</f>
        <v/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0</v>
      </c>
      <c r="BN246" s="64">
        <f t="shared" si="49"/>
        <v>0</v>
      </c>
      <c r="BO246" s="64">
        <f t="shared" si="50"/>
        <v>0</v>
      </c>
      <c r="BP246" s="64">
        <f t="shared" si="51"/>
        <v>0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0</v>
      </c>
      <c r="Y247" s="378">
        <f t="shared" si="47"/>
        <v>0</v>
      </c>
      <c r="Z247" s="36" t="str">
        <f>IFERROR(IF(Y247=0,"",ROUNDUP(Y247/H247,0)*0.00937),"")</f>
        <v/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0</v>
      </c>
      <c r="BN247" s="64">
        <f t="shared" si="49"/>
        <v>0</v>
      </c>
      <c r="BO247" s="64">
        <f t="shared" si="50"/>
        <v>0</v>
      </c>
      <c r="BP247" s="64">
        <f t="shared" si="51"/>
        <v>0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0</v>
      </c>
      <c r="Y250" s="378">
        <f t="shared" si="47"/>
        <v>0</v>
      </c>
      <c r="Z250" s="36" t="str">
        <f>IFERROR(IF(Y250=0,"",ROUNDUP(Y250/H250,0)*0.00937),"")</f>
        <v/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0</v>
      </c>
      <c r="BN250" s="64">
        <f t="shared" si="49"/>
        <v>0</v>
      </c>
      <c r="BO250" s="64">
        <f t="shared" si="50"/>
        <v>0</v>
      </c>
      <c r="BP250" s="64">
        <f t="shared" si="51"/>
        <v>0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0</v>
      </c>
      <c r="Y251" s="379">
        <f>IFERROR(Y243/H243,"0")+IFERROR(Y244/H244,"0")+IFERROR(Y245/H245,"0")+IFERROR(Y246/H246,"0")+IFERROR(Y247/H247,"0")+IFERROR(Y248/H248,"0")+IFERROR(Y249/H249,"0")+IFERROR(Y250/H250,"0")</f>
        <v>0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0</v>
      </c>
      <c r="Y252" s="379">
        <f>IFERROR(SUM(Y243:Y250),"0")</f>
        <v>0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0</v>
      </c>
      <c r="Y279" s="378">
        <f>IFERROR(IF(X279="",0,CEILING((X279/$H279),1)*$H279),"")</f>
        <v>0</v>
      </c>
      <c r="Z279" s="36" t="str">
        <f>IFERROR(IF(Y279=0,"",ROUNDUP(Y279/H279,0)*0.00753),"")</f>
        <v/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0</v>
      </c>
      <c r="Y280" s="378">
        <f>IFERROR(IF(X280="",0,CEILING((X280/$H280),1)*$H280),"")</f>
        <v>0</v>
      </c>
      <c r="Z280" s="36" t="str">
        <f>IFERROR(IF(Y280=0,"",ROUNDUP(Y280/H280,0)*0.00753),"")</f>
        <v/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0</v>
      </c>
      <c r="Y282" s="379">
        <f>IFERROR(Y277/H277,"0")+IFERROR(Y278/H278,"0")+IFERROR(Y279/H279,"0")+IFERROR(Y280/H280,"0")+IFERROR(Y281/H281,"0")</f>
        <v>0</v>
      </c>
      <c r="Z282" s="379">
        <f>IFERROR(IF(Z277="",0,Z277),"0")+IFERROR(IF(Z278="",0,Z278),"0")+IFERROR(IF(Z279="",0,Z279),"0")+IFERROR(IF(Z280="",0,Z280),"0")+IFERROR(IF(Z281="",0,Z281),"0")</f>
        <v>0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0</v>
      </c>
      <c r="Y283" s="379">
        <f>IFERROR(SUM(Y277:Y281),"0")</f>
        <v>0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70</v>
      </c>
      <c r="Y295" s="378">
        <f>IFERROR(IF(X295="",0,CEILING((X295/$H295),1)*$H295),"")</f>
        <v>71.400000000000006</v>
      </c>
      <c r="Z295" s="36">
        <f>IFERROR(IF(Y295=0,"",ROUNDUP(Y295/H295,0)*0.00502),"")</f>
        <v>0.17068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73.333333333333329</v>
      </c>
      <c r="BN295" s="64">
        <f>IFERROR(Y295*I295/H295,"0")</f>
        <v>74.8</v>
      </c>
      <c r="BO295" s="64">
        <f>IFERROR(1/J295*(X295/H295),"0")</f>
        <v>0.14245014245014245</v>
      </c>
      <c r="BP295" s="64">
        <f>IFERROR(1/J295*(Y295/H295),"0")</f>
        <v>0.14529914529914531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33.333333333333329</v>
      </c>
      <c r="Y297" s="379">
        <f>IFERROR(Y295/H295,"0")+IFERROR(Y296/H296,"0")</f>
        <v>34</v>
      </c>
      <c r="Z297" s="379">
        <f>IFERROR(IF(Z295="",0,Z295),"0")+IFERROR(IF(Z296="",0,Z296),"0")</f>
        <v>0.17068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70</v>
      </c>
      <c r="Y298" s="379">
        <f>IFERROR(SUM(Y295:Y296),"0")</f>
        <v>71.400000000000006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30</v>
      </c>
      <c r="Y301" s="378">
        <f t="shared" ref="Y301:Y308" si="57">IFERROR(IF(X301="",0,CEILING((X301/$H301),1)*$H301),"")</f>
        <v>32.400000000000006</v>
      </c>
      <c r="Z301" s="36">
        <f>IFERROR(IF(Y301=0,"",ROUNDUP(Y301/H301,0)*0.02175),"")</f>
        <v>6.5250000000000002E-2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31.333333333333329</v>
      </c>
      <c r="BN301" s="64">
        <f t="shared" ref="BN301:BN308" si="59">IFERROR(Y301*I301/H301,"0")</f>
        <v>33.840000000000003</v>
      </c>
      <c r="BO301" s="64">
        <f t="shared" ref="BO301:BO308" si="60">IFERROR(1/J301*(X301/H301),"0")</f>
        <v>4.96031746031746E-2</v>
      </c>
      <c r="BP301" s="64">
        <f t="shared" ref="BP301:BP308" si="61">IFERROR(1/J301*(Y301/H301),"0")</f>
        <v>5.3571428571428575E-2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30</v>
      </c>
      <c r="Y304" s="378">
        <f t="shared" si="57"/>
        <v>32.400000000000006</v>
      </c>
      <c r="Z304" s="36">
        <f>IFERROR(IF(Y304=0,"",ROUNDUP(Y304/H304,0)*0.02175),"")</f>
        <v>6.5250000000000002E-2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31.333333333333329</v>
      </c>
      <c r="BN304" s="64">
        <f t="shared" si="59"/>
        <v>33.840000000000003</v>
      </c>
      <c r="BO304" s="64">
        <f t="shared" si="60"/>
        <v>4.96031746031746E-2</v>
      </c>
      <c r="BP304" s="64">
        <f t="shared" si="61"/>
        <v>5.3571428571428575E-2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45.555555555555557</v>
      </c>
      <c r="Y309" s="379">
        <f>IFERROR(Y301/H301,"0")+IFERROR(Y302/H302,"0")+IFERROR(Y303/H303,"0")+IFERROR(Y304/H304,"0")+IFERROR(Y305/H305,"0")+IFERROR(Y306/H306,"0")+IFERROR(Y307/H307,"0")+IFERROR(Y308/H308,"0")</f>
        <v>46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0.50530000000000008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220</v>
      </c>
      <c r="Y310" s="379">
        <f>IFERROR(SUM(Y301:Y308),"0")</f>
        <v>224.8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0</v>
      </c>
      <c r="Y329" s="378">
        <f>IFERROR(IF(X329="",0,CEILING((X329/$H329),1)*$H329),"")</f>
        <v>0</v>
      </c>
      <c r="Z329" s="36" t="str">
        <f>IFERROR(IF(Y329=0,"",ROUNDUP(Y329/H329,0)*0.02175),"")</f>
        <v/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0</v>
      </c>
      <c r="Y331" s="379">
        <f>IFERROR(Y328/H328,"0")+IFERROR(Y329/H329,"0")+IFERROR(Y330/H330,"0")</f>
        <v>0</v>
      </c>
      <c r="Z331" s="379">
        <f>IFERROR(IF(Z328="",0,Z328),"0")+IFERROR(IF(Z329="",0,Z329),"0")+IFERROR(IF(Z330="",0,Z330),"0")</f>
        <v>0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0</v>
      </c>
      <c r="Y332" s="379">
        <f>IFERROR(SUM(Y328:Y330),"0")</f>
        <v>0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0</v>
      </c>
      <c r="Y348" s="378">
        <f>IFERROR(IF(X348="",0,CEILING((X348/$H348),1)*$H348),"")</f>
        <v>0</v>
      </c>
      <c r="Z348" s="36" t="str">
        <f>IFERROR(IF(Y348=0,"",ROUNDUP(Y348/H348,0)*0.00753),"")</f>
        <v/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0</v>
      </c>
      <c r="Y349" s="379">
        <f>IFERROR(Y348/H348,"0")</f>
        <v>0</v>
      </c>
      <c r="Z349" s="379">
        <f>IFERROR(IF(Z348="",0,Z348),"0")</f>
        <v>0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0</v>
      </c>
      <c r="Y350" s="379">
        <f>IFERROR(SUM(Y348:Y348),"0")</f>
        <v>0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0</v>
      </c>
      <c r="Y353" s="378">
        <f>IFERROR(IF(X353="",0,CEILING((X353/$H353),1)*$H353),"")</f>
        <v>0</v>
      </c>
      <c r="Z353" s="36" t="str">
        <f>IFERROR(IF(Y353=0,"",ROUNDUP(Y353/H353,0)*0.00753),"")</f>
        <v/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70</v>
      </c>
      <c r="Y354" s="378">
        <f>IFERROR(IF(X354="",0,CEILING((X354/$H354),1)*$H354),"")</f>
        <v>71.400000000000006</v>
      </c>
      <c r="Z354" s="36">
        <f>IFERROR(IF(Y354=0,"",ROUNDUP(Y354/H354,0)*0.00753),"")</f>
        <v>0.25602000000000003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78.666666666666657</v>
      </c>
      <c r="BN354" s="64">
        <f>IFERROR(Y354*I354/H354,"0")</f>
        <v>80.239999999999995</v>
      </c>
      <c r="BO354" s="64">
        <f>IFERROR(1/J354*(X354/H354),"0")</f>
        <v>0.21367521367521364</v>
      </c>
      <c r="BP354" s="64">
        <f>IFERROR(1/J354*(Y354/H354),"0")</f>
        <v>0.21794871794871795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33.333333333333329</v>
      </c>
      <c r="Y355" s="379">
        <f>IFERROR(Y352/H352,"0")+IFERROR(Y353/H353,"0")+IFERROR(Y354/H354,"0")</f>
        <v>34</v>
      </c>
      <c r="Z355" s="379">
        <f>IFERROR(IF(Z352="",0,Z352),"0")+IFERROR(IF(Z353="",0,Z353),"0")+IFERROR(IF(Z354="",0,Z354),"0")</f>
        <v>0.25602000000000003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70</v>
      </c>
      <c r="Y356" s="379">
        <f>IFERROR(SUM(Y352:Y354),"0")</f>
        <v>71.400000000000006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400</v>
      </c>
      <c r="Y361" s="378">
        <f t="shared" si="67"/>
        <v>405</v>
      </c>
      <c r="Z361" s="36">
        <f>IFERROR(IF(Y361=0,"",ROUNDUP(Y361/H361,0)*0.02175),"")</f>
        <v>0.58724999999999994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412.8</v>
      </c>
      <c r="BN361" s="64">
        <f t="shared" si="69"/>
        <v>417.96000000000004</v>
      </c>
      <c r="BO361" s="64">
        <f t="shared" si="70"/>
        <v>0.55555555555555558</v>
      </c>
      <c r="BP361" s="64">
        <f t="shared" si="71"/>
        <v>0.5625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0</v>
      </c>
      <c r="Y363" s="378">
        <f t="shared" si="67"/>
        <v>0</v>
      </c>
      <c r="Z363" s="36" t="str">
        <f>IFERROR(IF(Y363=0,"",ROUNDUP(Y363/H363,0)*0.02175),"")</f>
        <v/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0</v>
      </c>
      <c r="BN363" s="64">
        <f t="shared" si="69"/>
        <v>0</v>
      </c>
      <c r="BO363" s="64">
        <f t="shared" si="70"/>
        <v>0</v>
      </c>
      <c r="BP363" s="64">
        <f t="shared" si="71"/>
        <v>0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1500</v>
      </c>
      <c r="Y365" s="378">
        <f t="shared" si="67"/>
        <v>1500</v>
      </c>
      <c r="Z365" s="36">
        <f>IFERROR(IF(Y365=0,"",ROUNDUP(Y365/H365,0)*0.02175),"")</f>
        <v>2.1749999999999998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1548</v>
      </c>
      <c r="BN365" s="64">
        <f t="shared" si="69"/>
        <v>1548</v>
      </c>
      <c r="BO365" s="64">
        <f t="shared" si="70"/>
        <v>2.083333333333333</v>
      </c>
      <c r="BP365" s="64">
        <f t="shared" si="71"/>
        <v>2.083333333333333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0</v>
      </c>
      <c r="Y368" s="378">
        <f t="shared" si="67"/>
        <v>0</v>
      </c>
      <c r="Z368" s="36" t="str">
        <f>IFERROR(IF(Y368=0,"",ROUNDUP(Y368/H368,0)*0.00937),"")</f>
        <v/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0</v>
      </c>
      <c r="BN368" s="64">
        <f t="shared" si="69"/>
        <v>0</v>
      </c>
      <c r="BO368" s="64">
        <f t="shared" si="70"/>
        <v>0</v>
      </c>
      <c r="BP368" s="64">
        <f t="shared" si="71"/>
        <v>0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126.66666666666667</v>
      </c>
      <c r="Y369" s="379">
        <f>IFERROR(Y360/H360,"0")+IFERROR(Y361/H361,"0")+IFERROR(Y362/H362,"0")+IFERROR(Y363/H363,"0")+IFERROR(Y364/H364,"0")+IFERROR(Y365/H365,"0")+IFERROR(Y366/H366,"0")+IFERROR(Y367/H367,"0")+IFERROR(Y368/H368,"0")</f>
        <v>127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2.7622499999999999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1900</v>
      </c>
      <c r="Y370" s="379">
        <f>IFERROR(SUM(Y360:Y368),"0")</f>
        <v>1905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500</v>
      </c>
      <c r="Y372" s="378">
        <f>IFERROR(IF(X372="",0,CEILING((X372/$H372),1)*$H372),"")</f>
        <v>510</v>
      </c>
      <c r="Z372" s="36">
        <f>IFERROR(IF(Y372=0,"",ROUNDUP(Y372/H372,0)*0.02175),"")</f>
        <v>0.73949999999999994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516</v>
      </c>
      <c r="BN372" s="64">
        <f>IFERROR(Y372*I372/H372,"0")</f>
        <v>526.32000000000005</v>
      </c>
      <c r="BO372" s="64">
        <f>IFERROR(1/J372*(X372/H372),"0")</f>
        <v>0.69444444444444442</v>
      </c>
      <c r="BP372" s="64">
        <f>IFERROR(1/J372*(Y372/H372),"0")</f>
        <v>0.70833333333333326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0</v>
      </c>
      <c r="Y373" s="378">
        <f>IFERROR(IF(X373="",0,CEILING((X373/$H373),1)*$H373),"")</f>
        <v>0</v>
      </c>
      <c r="Z373" s="36" t="str">
        <f>IFERROR(IF(Y373=0,"",ROUNDUP(Y373/H373,0)*0.00937),"")</f>
        <v/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33.333333333333336</v>
      </c>
      <c r="Y374" s="379">
        <f>IFERROR(Y372/H372,"0")+IFERROR(Y373/H373,"0")</f>
        <v>34</v>
      </c>
      <c r="Z374" s="379">
        <f>IFERROR(IF(Z372="",0,Z372),"0")+IFERROR(IF(Z373="",0,Z373),"0")</f>
        <v>0.73949999999999994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500</v>
      </c>
      <c r="Y375" s="379">
        <f>IFERROR(SUM(Y372:Y373),"0")</f>
        <v>510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50</v>
      </c>
      <c r="Y379" s="378">
        <f>IFERROR(IF(X379="",0,CEILING((X379/$H379),1)*$H379),"")</f>
        <v>54.6</v>
      </c>
      <c r="Z379" s="36">
        <f>IFERROR(IF(Y379=0,"",ROUNDUP(Y379/H379,0)*0.02175),"")</f>
        <v>0.15225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53.61538461538462</v>
      </c>
      <c r="BN379" s="64">
        <f>IFERROR(Y379*I379/H379,"0")</f>
        <v>58.548000000000009</v>
      </c>
      <c r="BO379" s="64">
        <f>IFERROR(1/J379*(X379/H379),"0")</f>
        <v>0.11446886446886446</v>
      </c>
      <c r="BP379" s="64">
        <f>IFERROR(1/J379*(Y379/H379),"0")</f>
        <v>0.125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6.4102564102564106</v>
      </c>
      <c r="Y380" s="379">
        <f>IFERROR(Y377/H377,"0")+IFERROR(Y378/H378,"0")+IFERROR(Y379/H379,"0")</f>
        <v>7</v>
      </c>
      <c r="Z380" s="379">
        <f>IFERROR(IF(Z377="",0,Z377),"0")+IFERROR(IF(Z378="",0,Z378),"0")+IFERROR(IF(Z379="",0,Z379),"0")</f>
        <v>0.15225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50</v>
      </c>
      <c r="Y381" s="379">
        <f>IFERROR(SUM(Y377:Y379),"0")</f>
        <v>54.6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0</v>
      </c>
      <c r="Y383" s="378">
        <f>IFERROR(IF(X383="",0,CEILING((X383/$H383),1)*$H383),"")</f>
        <v>0</v>
      </c>
      <c r="Z383" s="36" t="str">
        <f>IFERROR(IF(Y383=0,"",ROUNDUP(Y383/H383,0)*0.02175),"")</f>
        <v/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0</v>
      </c>
      <c r="Y385" s="379">
        <f>IFERROR(Y383/H383,"0")+IFERROR(Y384/H384,"0")</f>
        <v>0</v>
      </c>
      <c r="Z385" s="379">
        <f>IFERROR(IF(Z383="",0,Z383),"0")+IFERROR(IF(Z384="",0,Z384),"0")</f>
        <v>0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0</v>
      </c>
      <c r="Y386" s="379">
        <f>IFERROR(SUM(Y383:Y384),"0")</f>
        <v>0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0</v>
      </c>
      <c r="Y391" s="378">
        <f>IFERROR(IF(X391="",0,CEILING((X391/$H391),1)*$H391),"")</f>
        <v>0</v>
      </c>
      <c r="Z391" s="36" t="str">
        <f>IFERROR(IF(Y391=0,"",ROUNDUP(Y391/H391,0)*0.02175),"")</f>
        <v/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0</v>
      </c>
      <c r="Y393" s="379">
        <f>IFERROR(Y389/H389,"0")+IFERROR(Y390/H390,"0")+IFERROR(Y391/H391,"0")+IFERROR(Y392/H392,"0")</f>
        <v>0</v>
      </c>
      <c r="Z393" s="379">
        <f>IFERROR(IF(Z389="",0,Z389),"0")+IFERROR(IF(Z390="",0,Z390),"0")+IFERROR(IF(Z391="",0,Z391),"0")+IFERROR(IF(Z392="",0,Z392),"0")</f>
        <v>0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0</v>
      </c>
      <c r="Y394" s="379">
        <f>IFERROR(SUM(Y389:Y392),"0")</f>
        <v>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30</v>
      </c>
      <c r="Y401" s="378">
        <f>IFERROR(IF(X401="",0,CEILING((X401/$H401),1)*$H401),"")</f>
        <v>31.2</v>
      </c>
      <c r="Z401" s="36">
        <f>IFERROR(IF(Y401=0,"",ROUNDUP(Y401/H401,0)*0.02175),"")</f>
        <v>8.6999999999999994E-2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32.169230769230772</v>
      </c>
      <c r="BN401" s="64">
        <f>IFERROR(Y401*I401/H401,"0")</f>
        <v>33.456000000000003</v>
      </c>
      <c r="BO401" s="64">
        <f>IFERROR(1/J401*(X401/H401),"0")</f>
        <v>6.8681318681318673E-2</v>
      </c>
      <c r="BP401" s="64">
        <f>IFERROR(1/J401*(Y401/H401),"0")</f>
        <v>7.1428571428571425E-2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3.8461538461538463</v>
      </c>
      <c r="Y406" s="379">
        <f>IFERROR(Y401/H401,"0")+IFERROR(Y402/H402,"0")+IFERROR(Y403/H403,"0")+IFERROR(Y404/H404,"0")+IFERROR(Y405/H405,"0")</f>
        <v>4</v>
      </c>
      <c r="Z406" s="379">
        <f>IFERROR(IF(Z401="",0,Z401),"0")+IFERROR(IF(Z402="",0,Z402),"0")+IFERROR(IF(Z403="",0,Z403),"0")+IFERROR(IF(Z404="",0,Z404),"0")+IFERROR(IF(Z405="",0,Z405),"0")</f>
        <v>8.6999999999999994E-2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30</v>
      </c>
      <c r="Y407" s="379">
        <f>IFERROR(SUM(Y401:Y405),"0")</f>
        <v>31.2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0</v>
      </c>
      <c r="Y420" s="378">
        <f t="shared" si="72"/>
        <v>0</v>
      </c>
      <c r="Z420" s="36" t="str">
        <f>IFERROR(IF(Y420=0,"",ROUNDUP(Y420/H420,0)*0.00753),"")</f>
        <v/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0</v>
      </c>
      <c r="BN420" s="64">
        <f t="shared" si="74"/>
        <v>0</v>
      </c>
      <c r="BO420" s="64">
        <f t="shared" si="75"/>
        <v>0</v>
      </c>
      <c r="BP420" s="64">
        <f t="shared" si="76"/>
        <v>0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0</v>
      </c>
      <c r="Y422" s="378">
        <f t="shared" si="72"/>
        <v>0</v>
      </c>
      <c r="Z422" s="36" t="str">
        <f>IFERROR(IF(Y422=0,"",ROUNDUP(Y422/H422,0)*0.00753),"")</f>
        <v/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0</v>
      </c>
      <c r="BN422" s="64">
        <f t="shared" si="74"/>
        <v>0</v>
      </c>
      <c r="BO422" s="64">
        <f t="shared" si="75"/>
        <v>0</v>
      </c>
      <c r="BP422" s="64">
        <f t="shared" si="76"/>
        <v>0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0</v>
      </c>
      <c r="Y426" s="378">
        <f t="shared" si="72"/>
        <v>0</v>
      </c>
      <c r="Z426" s="36" t="str">
        <f t="shared" si="77"/>
        <v/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0</v>
      </c>
      <c r="BN426" s="64">
        <f t="shared" si="74"/>
        <v>0</v>
      </c>
      <c r="BO426" s="64">
        <f t="shared" si="75"/>
        <v>0</v>
      </c>
      <c r="BP426" s="64">
        <f t="shared" si="76"/>
        <v>0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0</v>
      </c>
      <c r="Y430" s="378">
        <f t="shared" si="72"/>
        <v>0</v>
      </c>
      <c r="Z430" s="36" t="str">
        <f t="shared" si="77"/>
        <v/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0</v>
      </c>
      <c r="BN430" s="64">
        <f t="shared" si="74"/>
        <v>0</v>
      </c>
      <c r="BO430" s="64">
        <f t="shared" si="75"/>
        <v>0</v>
      </c>
      <c r="BP430" s="64">
        <f t="shared" si="76"/>
        <v>0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35</v>
      </c>
      <c r="Y435" s="378">
        <f t="shared" si="72"/>
        <v>35.700000000000003</v>
      </c>
      <c r="Z435" s="36">
        <f t="shared" si="77"/>
        <v>8.5339999999999999E-2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37.166666666666664</v>
      </c>
      <c r="BN435" s="64">
        <f t="shared" si="74"/>
        <v>37.910000000000004</v>
      </c>
      <c r="BO435" s="64">
        <f t="shared" si="75"/>
        <v>7.1225071225071226E-2</v>
      </c>
      <c r="BP435" s="64">
        <f t="shared" si="76"/>
        <v>7.2649572649572655E-2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0</v>
      </c>
      <c r="Y439" s="378">
        <f t="shared" si="72"/>
        <v>0</v>
      </c>
      <c r="Z439" s="36" t="str">
        <f>IFERROR(IF(Y439=0,"",ROUNDUP(Y439/H439,0)*0.00753),"")</f>
        <v/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0</v>
      </c>
      <c r="BN439" s="64">
        <f t="shared" si="74"/>
        <v>0</v>
      </c>
      <c r="BO439" s="64">
        <f t="shared" si="75"/>
        <v>0</v>
      </c>
      <c r="BP439" s="64">
        <f t="shared" si="76"/>
        <v>0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16.666666666666664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17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8.5339999999999999E-2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35</v>
      </c>
      <c r="Y441" s="379">
        <f>IFERROR(SUM(Y419:Y439),"0")</f>
        <v>35.700000000000003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0</v>
      </c>
      <c r="Y458" s="378">
        <f t="shared" si="78"/>
        <v>0</v>
      </c>
      <c r="Z458" s="36" t="str">
        <f>IFERROR(IF(Y458=0,"",ROUNDUP(Y458/H458,0)*0.00753),"")</f>
        <v/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0</v>
      </c>
      <c r="BN458" s="64">
        <f t="shared" si="80"/>
        <v>0</v>
      </c>
      <c r="BO458" s="64">
        <f t="shared" si="81"/>
        <v>0</v>
      </c>
      <c r="BP458" s="64">
        <f t="shared" si="82"/>
        <v>0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0</v>
      </c>
      <c r="Y461" s="378">
        <f t="shared" si="78"/>
        <v>0</v>
      </c>
      <c r="Z461" s="36" t="str">
        <f>IFERROR(IF(Y461=0,"",ROUNDUP(Y461/H461,0)*0.00502),"")</f>
        <v/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0</v>
      </c>
      <c r="BN461" s="64">
        <f t="shared" si="80"/>
        <v>0</v>
      </c>
      <c r="BO461" s="64">
        <f t="shared" si="81"/>
        <v>0</v>
      </c>
      <c r="BP461" s="64">
        <f t="shared" si="82"/>
        <v>0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0</v>
      </c>
      <c r="Y463" s="379">
        <f>IFERROR(Y457/H457,"0")+IFERROR(Y458/H458,"0")+IFERROR(Y459/H459,"0")+IFERROR(Y460/H460,"0")+IFERROR(Y461/H461,"0")+IFERROR(Y462/H462,"0")</f>
        <v>0</v>
      </c>
      <c r="Z463" s="379">
        <f>IFERROR(IF(Z457="",0,Z457),"0")+IFERROR(IF(Z458="",0,Z458),"0")+IFERROR(IF(Z459="",0,Z459),"0")+IFERROR(IF(Z460="",0,Z460),"0")+IFERROR(IF(Z461="",0,Z461),"0")+IFERROR(IF(Z462="",0,Z462),"0")</f>
        <v>0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0</v>
      </c>
      <c r="Y464" s="379">
        <f>IFERROR(SUM(Y457:Y462),"0")</f>
        <v>0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0</v>
      </c>
      <c r="Y466" s="378">
        <f>IFERROR(IF(X466="",0,CEILING((X466/$H466),1)*$H466),"")</f>
        <v>0</v>
      </c>
      <c r="Z466" s="36" t="str">
        <f>IFERROR(IF(Y466=0,"",ROUNDUP(Y466/H466,0)*0.00627),"")</f>
        <v/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0</v>
      </c>
      <c r="Y467" s="379">
        <f>IFERROR(Y466/H466,"0")</f>
        <v>0</v>
      </c>
      <c r="Z467" s="379">
        <f>IFERROR(IF(Z466="",0,Z466),"0")</f>
        <v>0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0</v>
      </c>
      <c r="Y468" s="379">
        <f>IFERROR(SUM(Y466:Y466),"0")</f>
        <v>0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0</v>
      </c>
      <c r="Y472" s="378">
        <f>IFERROR(IF(X472="",0,CEILING((X472/$H472),1)*$H472),"")</f>
        <v>0</v>
      </c>
      <c r="Z472" s="36" t="str">
        <f>IFERROR(IF(Y472=0,"",ROUNDUP(Y472/H472,0)*0.00502),"")</f>
        <v/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0</v>
      </c>
      <c r="Y473" s="378">
        <f>IFERROR(IF(X473="",0,CEILING((X473/$H473),1)*$H473),"")</f>
        <v>0</v>
      </c>
      <c r="Z473" s="36" t="str">
        <f>IFERROR(IF(Y473=0,"",ROUNDUP(Y473/H473,0)*0.00502),"")</f>
        <v/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0</v>
      </c>
      <c r="Y474" s="379">
        <f>IFERROR(Y471/H471,"0")+IFERROR(Y472/H472,"0")+IFERROR(Y473/H473,"0")</f>
        <v>0</v>
      </c>
      <c r="Z474" s="379">
        <f>IFERROR(IF(Z471="",0,Z471),"0")+IFERROR(IF(Z472="",0,Z472),"0")+IFERROR(IF(Z473="",0,Z473),"0")</f>
        <v>0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0</v>
      </c>
      <c r="Y475" s="379">
        <f>IFERROR(SUM(Y471:Y473),"0")</f>
        <v>0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0</v>
      </c>
      <c r="Y484" s="378">
        <f t="shared" ref="Y484:Y491" si="83">IFERROR(IF(X484="",0,CEILING((X484/$H484),1)*$H484),"")</f>
        <v>0</v>
      </c>
      <c r="Z484" s="36" t="str">
        <f t="shared" ref="Z484:Z489" si="84">IFERROR(IF(Y484=0,"",ROUNDUP(Y484/H484,0)*0.01196),"")</f>
        <v/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0</v>
      </c>
      <c r="BN484" s="64">
        <f t="shared" ref="BN484:BN491" si="86">IFERROR(Y484*I484/H484,"0")</f>
        <v>0</v>
      </c>
      <c r="BO484" s="64">
        <f t="shared" ref="BO484:BO491" si="87">IFERROR(1/J484*(X484/H484),"0")</f>
        <v>0</v>
      </c>
      <c r="BP484" s="64">
        <f t="shared" ref="BP484:BP491" si="88">IFERROR(1/J484*(Y484/H484),"0")</f>
        <v>0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0</v>
      </c>
      <c r="Y487" s="378">
        <f t="shared" si="83"/>
        <v>0</v>
      </c>
      <c r="Z487" s="36" t="str">
        <f t="shared" si="84"/>
        <v/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0</v>
      </c>
      <c r="BN487" s="64">
        <f t="shared" si="86"/>
        <v>0</v>
      </c>
      <c r="BO487" s="64">
        <f t="shared" si="87"/>
        <v>0</v>
      </c>
      <c r="BP487" s="64">
        <f t="shared" si="88"/>
        <v>0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0</v>
      </c>
      <c r="Y489" s="378">
        <f t="shared" si="83"/>
        <v>0</v>
      </c>
      <c r="Z489" s="36" t="str">
        <f t="shared" si="84"/>
        <v/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0</v>
      </c>
      <c r="BN489" s="64">
        <f t="shared" si="86"/>
        <v>0</v>
      </c>
      <c r="BO489" s="64">
        <f t="shared" si="87"/>
        <v>0</v>
      </c>
      <c r="BP489" s="64">
        <f t="shared" si="88"/>
        <v>0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0</v>
      </c>
      <c r="Y490" s="378">
        <f t="shared" si="83"/>
        <v>0</v>
      </c>
      <c r="Z490" s="36" t="str">
        <f>IFERROR(IF(Y490=0,"",ROUNDUP(Y490/H490,0)*0.00937),"")</f>
        <v/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0</v>
      </c>
      <c r="BN490" s="64">
        <f t="shared" si="86"/>
        <v>0</v>
      </c>
      <c r="BO490" s="64">
        <f t="shared" si="87"/>
        <v>0</v>
      </c>
      <c r="BP490" s="64">
        <f t="shared" si="88"/>
        <v>0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114</v>
      </c>
      <c r="Y491" s="378">
        <f t="shared" si="83"/>
        <v>115.2</v>
      </c>
      <c r="Z491" s="36">
        <f>IFERROR(IF(Y491=0,"",ROUNDUP(Y491/H491,0)*0.00937),"")</f>
        <v>0.29984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121.6</v>
      </c>
      <c r="BN491" s="64">
        <f t="shared" si="86"/>
        <v>122.88</v>
      </c>
      <c r="BO491" s="64">
        <f t="shared" si="87"/>
        <v>0.26388888888888884</v>
      </c>
      <c r="BP491" s="64">
        <f t="shared" si="88"/>
        <v>0.26666666666666666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31.666666666666664</v>
      </c>
      <c r="Y492" s="379">
        <f>IFERROR(Y484/H484,"0")+IFERROR(Y485/H485,"0")+IFERROR(Y486/H486,"0")+IFERROR(Y487/H487,"0")+IFERROR(Y488/H488,"0")+IFERROR(Y489/H489,"0")+IFERROR(Y490/H490,"0")+IFERROR(Y491/H491,"0")</f>
        <v>32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0.29984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114</v>
      </c>
      <c r="Y493" s="379">
        <f>IFERROR(SUM(Y484:Y491),"0")</f>
        <v>115.2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0</v>
      </c>
      <c r="Y495" s="378">
        <f>IFERROR(IF(X495="",0,CEILING((X495/$H495),1)*$H495),"")</f>
        <v>0</v>
      </c>
      <c r="Z495" s="36" t="str">
        <f>IFERROR(IF(Y495=0,"",ROUNDUP(Y495/H495,0)*0.01196),"")</f>
        <v/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0</v>
      </c>
      <c r="BN495" s="64">
        <f>IFERROR(Y495*I495/H495,"0")</f>
        <v>0</v>
      </c>
      <c r="BO495" s="64">
        <f>IFERROR(1/J495*(X495/H495),"0")</f>
        <v>0</v>
      </c>
      <c r="BP495" s="64">
        <f>IFERROR(1/J495*(Y495/H495),"0")</f>
        <v>0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0</v>
      </c>
      <c r="Y497" s="379">
        <f>IFERROR(Y495/H495,"0")+IFERROR(Y496/H496,"0")</f>
        <v>0</v>
      </c>
      <c r="Z497" s="379">
        <f>IFERROR(IF(Z495="",0,Z495),"0")+IFERROR(IF(Z496="",0,Z496),"0")</f>
        <v>0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0</v>
      </c>
      <c r="Y498" s="379">
        <f>IFERROR(SUM(Y495:Y496),"0")</f>
        <v>0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0</v>
      </c>
      <c r="Y500" s="378">
        <f t="shared" ref="Y500:Y505" si="89">IFERROR(IF(X500="",0,CEILING((X500/$H500),1)*$H500),"")</f>
        <v>0</v>
      </c>
      <c r="Z500" s="36" t="str">
        <f>IFERROR(IF(Y500=0,"",ROUNDUP(Y500/H500,0)*0.01196),"")</f>
        <v/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0</v>
      </c>
      <c r="BN500" s="64">
        <f t="shared" ref="BN500:BN505" si="91">IFERROR(Y500*I500/H500,"0")</f>
        <v>0</v>
      </c>
      <c r="BO500" s="64">
        <f t="shared" ref="BO500:BO505" si="92">IFERROR(1/J500*(X500/H500),"0")</f>
        <v>0</v>
      </c>
      <c r="BP500" s="64">
        <f t="shared" ref="BP500:BP505" si="93">IFERROR(1/J500*(Y500/H500),"0")</f>
        <v>0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0</v>
      </c>
      <c r="Y501" s="378">
        <f t="shared" si="89"/>
        <v>0</v>
      </c>
      <c r="Z501" s="36" t="str">
        <f>IFERROR(IF(Y501=0,"",ROUNDUP(Y501/H501,0)*0.01196),"")</f>
        <v/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0</v>
      </c>
      <c r="BN501" s="64">
        <f t="shared" si="91"/>
        <v>0</v>
      </c>
      <c r="BO501" s="64">
        <f t="shared" si="92"/>
        <v>0</v>
      </c>
      <c r="BP501" s="64">
        <f t="shared" si="93"/>
        <v>0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0</v>
      </c>
      <c r="Y502" s="378">
        <f t="shared" si="89"/>
        <v>0</v>
      </c>
      <c r="Z502" s="36" t="str">
        <f>IFERROR(IF(Y502=0,"",ROUNDUP(Y502/H502,0)*0.01196),"")</f>
        <v/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0</v>
      </c>
      <c r="BN502" s="64">
        <f t="shared" si="91"/>
        <v>0</v>
      </c>
      <c r="BO502" s="64">
        <f t="shared" si="92"/>
        <v>0</v>
      </c>
      <c r="BP502" s="64">
        <f t="shared" si="93"/>
        <v>0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48</v>
      </c>
      <c r="Y503" s="378">
        <f t="shared" si="89"/>
        <v>50.4</v>
      </c>
      <c r="Z503" s="36">
        <f>IFERROR(IF(Y503=0,"",ROUNDUP(Y503/H503,0)*0.00937),"")</f>
        <v>0.13117999999999999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51.199999999999996</v>
      </c>
      <c r="BN503" s="64">
        <f t="shared" si="91"/>
        <v>53.76</v>
      </c>
      <c r="BO503" s="64">
        <f t="shared" si="92"/>
        <v>0.1111111111111111</v>
      </c>
      <c r="BP503" s="64">
        <f t="shared" si="93"/>
        <v>0.11666666666666667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33.333333333333329</v>
      </c>
      <c r="Y506" s="379">
        <f>IFERROR(Y500/H500,"0")+IFERROR(Y501/H501,"0")+IFERROR(Y502/H502,"0")+IFERROR(Y503/H503,"0")+IFERROR(Y504/H504,"0")+IFERROR(Y505/H505,"0")</f>
        <v>34</v>
      </c>
      <c r="Z506" s="379">
        <f>IFERROR(IF(Z500="",0,Z500),"0")+IFERROR(IF(Z501="",0,Z501),"0")+IFERROR(IF(Z502="",0,Z502),"0")+IFERROR(IF(Z503="",0,Z503),"0")+IFERROR(IF(Z504="",0,Z504),"0")+IFERROR(IF(Z505="",0,Z505),"0")</f>
        <v>0.31857999999999997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120</v>
      </c>
      <c r="Y507" s="379">
        <f>IFERROR(SUM(Y500:Y505),"0")</f>
        <v>122.4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0</v>
      </c>
      <c r="Y544" s="378">
        <f t="shared" si="99"/>
        <v>0</v>
      </c>
      <c r="Z544" s="36" t="str">
        <f>IFERROR(IF(Y544=0,"",ROUNDUP(Y544/H544,0)*0.00502),"")</f>
        <v/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0</v>
      </c>
      <c r="BN544" s="64">
        <f t="shared" si="101"/>
        <v>0</v>
      </c>
      <c r="BO544" s="64">
        <f t="shared" si="102"/>
        <v>0</v>
      </c>
      <c r="BP544" s="64">
        <f t="shared" si="103"/>
        <v>0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2.3809523809523809</v>
      </c>
      <c r="Y545" s="379">
        <f>IFERROR(Y538/H538,"0")+IFERROR(Y539/H539,"0")+IFERROR(Y540/H540,"0")+IFERROR(Y541/H541,"0")+IFERROR(Y542/H542,"0")+IFERROR(Y543/H543,"0")+IFERROR(Y544/H544,"0")</f>
        <v>3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2.2589999999999999E-2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10</v>
      </c>
      <c r="Y546" s="379">
        <f>IFERROR(SUM(Y538:Y544),"0")</f>
        <v>12.600000000000001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300</v>
      </c>
      <c r="Y548" s="378">
        <f>IFERROR(IF(X548="",0,CEILING((X548/$H548),1)*$H548),"")</f>
        <v>304.2</v>
      </c>
      <c r="Z548" s="36">
        <f>IFERROR(IF(Y548=0,"",ROUNDUP(Y548/H548,0)*0.02175),"")</f>
        <v>0.84824999999999995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321.69230769230774</v>
      </c>
      <c r="BN548" s="64">
        <f>IFERROR(Y548*I548/H548,"0")</f>
        <v>326.19600000000003</v>
      </c>
      <c r="BO548" s="64">
        <f>IFERROR(1/J548*(X548/H548),"0")</f>
        <v>0.6868131868131867</v>
      </c>
      <c r="BP548" s="64">
        <f>IFERROR(1/J548*(Y548/H548),"0")</f>
        <v>0.6964285714285714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38.46153846153846</v>
      </c>
      <c r="Y552" s="379">
        <f>IFERROR(Y548/H548,"0")+IFERROR(Y549/H549,"0")+IFERROR(Y550/H550,"0")+IFERROR(Y551/H551,"0")</f>
        <v>39</v>
      </c>
      <c r="Z552" s="379">
        <f>IFERROR(IF(Z548="",0,Z548),"0")+IFERROR(IF(Z549="",0,Z549),"0")+IFERROR(IF(Z550="",0,Z550),"0")+IFERROR(IF(Z551="",0,Z551),"0")</f>
        <v>0.84824999999999995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300</v>
      </c>
      <c r="Y553" s="379">
        <f>IFERROR(SUM(Y548:Y551),"0")</f>
        <v>304.2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4500.5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4567.92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4709.3547282219697</v>
      </c>
      <c r="Y580" s="379">
        <f>IFERROR(SUM(BN22:BN576),"0")</f>
        <v>4780.3720000000003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8</v>
      </c>
      <c r="Y581" s="38">
        <f>ROUNDUP(SUM(BP22:BP576),0)</f>
        <v>8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4909.3547282219697</v>
      </c>
      <c r="Y582" s="379">
        <f>GrossWeightTotalR+PalletQtyTotalR*25</f>
        <v>4980.3720000000003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606.83143165901788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618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8.8041899999999984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228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257.39999999999998</v>
      </c>
      <c r="E589" s="46">
        <f>IFERROR(Y105*1,"0")+IFERROR(Y106*1,"0")+IFERROR(Y107*1,"0")+IFERROR(Y108*1,"0")+IFERROR(Y109*1,"0")+IFERROR(Y113*1,"0")+IFERROR(Y114*1,"0")+IFERROR(Y115*1,"0")+IFERROR(Y116*1,"0")+IFERROR(Y117*1,"0")</f>
        <v>208.8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250.02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0</v>
      </c>
      <c r="H589" s="46">
        <f>IFERROR(Y175*1,"0")+IFERROR(Y176*1,"0")+IFERROR(Y177*1,"0")+IFERROR(Y178*1,"0")+IFERROR(Y179*1,"0")+IFERROR(Y180*1,"0")+IFERROR(Y181*1,"0")+IFERROR(Y182*1,"0")</f>
        <v>84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0</v>
      </c>
      <c r="J589" s="46">
        <f>IFERROR(Y231*1,"0")+IFERROR(Y232*1,"0")+IFERROR(Y233*1,"0")+IFERROR(Y234*1,"0")+IFERROR(Y235*1,"0")+IFERROR(Y236*1,"0")+IFERROR(Y237*1,"0")+IFERROR(Y238*1,"0")</f>
        <v>81.2</v>
      </c>
      <c r="K589" s="46">
        <f>IFERROR(Y243*1,"0")+IFERROR(Y244*1,"0")+IFERROR(Y245*1,"0")+IFERROR(Y246*1,"0")+IFERROR(Y247*1,"0")+IFERROR(Y248*1,"0")+IFERROR(Y249*1,"0")+IFERROR(Y250*1,"0")</f>
        <v>0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0</v>
      </c>
      <c r="R589" s="46">
        <f>IFERROR(Y286*1,"0")</f>
        <v>0</v>
      </c>
      <c r="S589" s="46">
        <f>IFERROR(Y291*1,"0")+IFERROR(Y295*1,"0")+IFERROR(Y296*1,"0")</f>
        <v>71.400000000000006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224.8</v>
      </c>
      <c r="U589" s="46">
        <f>IFERROR(Y348*1,"0")+IFERROR(Y352*1,"0")+IFERROR(Y353*1,"0")+IFERROR(Y354*1,"0")</f>
        <v>71.400000000000006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2469.6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31.2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35.700000000000003</v>
      </c>
      <c r="Y589" s="46">
        <f>IFERROR(Y453*1,"0")+IFERROR(Y457*1,"0")+IFERROR(Y458*1,"0")+IFERROR(Y459*1,"0")+IFERROR(Y460*1,"0")+IFERROR(Y461*1,"0")+IFERROR(Y462*1,"0")+IFERROR(Y466*1,"0")</f>
        <v>0</v>
      </c>
      <c r="Z589" s="46">
        <f>IFERROR(Y471*1,"0")+IFERROR(Y472*1,"0")+IFERROR(Y473*1,"0")</f>
        <v>0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237.6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316.8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2024-09-13T08:38:20Z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