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40672F-CDC8-407F-AC73-19693CB202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Y410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N211" i="1"/>
  <c r="BM211" i="1"/>
  <c r="Z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23" i="1" l="1"/>
  <c r="BN223" i="1"/>
  <c r="Z223" i="1"/>
  <c r="BP247" i="1"/>
  <c r="BN247" i="1"/>
  <c r="Z247" i="1"/>
  <c r="BP281" i="1"/>
  <c r="BN281" i="1"/>
  <c r="Z281" i="1"/>
  <c r="BP321" i="1"/>
  <c r="BN321" i="1"/>
  <c r="Z321" i="1"/>
  <c r="BP362" i="1"/>
  <c r="BN362" i="1"/>
  <c r="Z362" i="1"/>
  <c r="BP396" i="1"/>
  <c r="BN396" i="1"/>
  <c r="Z396" i="1"/>
  <c r="BP430" i="1"/>
  <c r="BN430" i="1"/>
  <c r="Z430" i="1"/>
  <c r="BP439" i="1"/>
  <c r="BN439" i="1"/>
  <c r="Z439" i="1"/>
  <c r="AA589" i="1"/>
  <c r="Y479" i="1"/>
  <c r="BP478" i="1"/>
  <c r="BN478" i="1"/>
  <c r="Z478" i="1"/>
  <c r="Z479" i="1" s="1"/>
  <c r="BP484" i="1"/>
  <c r="BN484" i="1"/>
  <c r="Z484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Z26" i="1"/>
  <c r="BN26" i="1"/>
  <c r="Z54" i="1"/>
  <c r="BN54" i="1"/>
  <c r="Z87" i="1"/>
  <c r="BN87" i="1"/>
  <c r="Z106" i="1"/>
  <c r="BN106" i="1"/>
  <c r="Z123" i="1"/>
  <c r="BN123" i="1"/>
  <c r="Z134" i="1"/>
  <c r="BN134" i="1"/>
  <c r="Z154" i="1"/>
  <c r="BN154" i="1"/>
  <c r="Z176" i="1"/>
  <c r="BN176" i="1"/>
  <c r="Z187" i="1"/>
  <c r="BN187" i="1"/>
  <c r="Z203" i="1"/>
  <c r="BN203" i="1"/>
  <c r="BP236" i="1"/>
  <c r="BN236" i="1"/>
  <c r="Z236" i="1"/>
  <c r="BP259" i="1"/>
  <c r="BN259" i="1"/>
  <c r="Z259" i="1"/>
  <c r="BP307" i="1"/>
  <c r="BN307" i="1"/>
  <c r="Z307" i="1"/>
  <c r="BP341" i="1"/>
  <c r="BN341" i="1"/>
  <c r="Z341" i="1"/>
  <c r="BP372" i="1"/>
  <c r="BN372" i="1"/>
  <c r="Z372" i="1"/>
  <c r="BP422" i="1"/>
  <c r="BN422" i="1"/>
  <c r="Z422" i="1"/>
  <c r="BP431" i="1"/>
  <c r="BN431" i="1"/>
  <c r="Z431" i="1"/>
  <c r="BP462" i="1"/>
  <c r="BN462" i="1"/>
  <c r="Z462" i="1"/>
  <c r="BP496" i="1"/>
  <c r="BN496" i="1"/>
  <c r="Z496" i="1"/>
  <c r="BP500" i="1"/>
  <c r="BN500" i="1"/>
  <c r="Z500" i="1"/>
  <c r="BP539" i="1"/>
  <c r="BN539" i="1"/>
  <c r="Z539" i="1"/>
  <c r="BP541" i="1"/>
  <c r="BN541" i="1"/>
  <c r="Z541" i="1"/>
  <c r="BP543" i="1"/>
  <c r="BN543" i="1"/>
  <c r="Z543" i="1"/>
  <c r="BP72" i="1"/>
  <c r="BN72" i="1"/>
  <c r="Z72" i="1"/>
  <c r="BP85" i="1"/>
  <c r="BN85" i="1"/>
  <c r="Z85" i="1"/>
  <c r="BP116" i="1"/>
  <c r="BN116" i="1"/>
  <c r="Z116" i="1"/>
  <c r="BP213" i="1"/>
  <c r="BN213" i="1"/>
  <c r="Z213" i="1"/>
  <c r="BP249" i="1"/>
  <c r="BN249" i="1"/>
  <c r="Z249" i="1"/>
  <c r="R589" i="1"/>
  <c r="Y287" i="1"/>
  <c r="BP286" i="1"/>
  <c r="BN286" i="1"/>
  <c r="Z286" i="1"/>
  <c r="Z287" i="1" s="1"/>
  <c r="BP313" i="1"/>
  <c r="BN313" i="1"/>
  <c r="Z313" i="1"/>
  <c r="B589" i="1"/>
  <c r="X581" i="1"/>
  <c r="BP28" i="1"/>
  <c r="BN28" i="1"/>
  <c r="Z28" i="1"/>
  <c r="BP56" i="1"/>
  <c r="BN56" i="1"/>
  <c r="Z56" i="1"/>
  <c r="BP68" i="1"/>
  <c r="BN68" i="1"/>
  <c r="Z68" i="1"/>
  <c r="BP75" i="1"/>
  <c r="BN75" i="1"/>
  <c r="Z75" i="1"/>
  <c r="BP89" i="1"/>
  <c r="BN89" i="1"/>
  <c r="Z89" i="1"/>
  <c r="BP108" i="1"/>
  <c r="BN108" i="1"/>
  <c r="Z108" i="1"/>
  <c r="BP125" i="1"/>
  <c r="BN125" i="1"/>
  <c r="Z125" i="1"/>
  <c r="Y144" i="1"/>
  <c r="BP138" i="1"/>
  <c r="BN138" i="1"/>
  <c r="Z138" i="1"/>
  <c r="BP160" i="1"/>
  <c r="BN160" i="1"/>
  <c r="Z160" i="1"/>
  <c r="BP178" i="1"/>
  <c r="BN178" i="1"/>
  <c r="Z178" i="1"/>
  <c r="BP193" i="1"/>
  <c r="BN193" i="1"/>
  <c r="Z193" i="1"/>
  <c r="BP197" i="1"/>
  <c r="BN197" i="1"/>
  <c r="Z197" i="1"/>
  <c r="BP209" i="1"/>
  <c r="BN209" i="1"/>
  <c r="Z209" i="1"/>
  <c r="BP217" i="1"/>
  <c r="BN217" i="1"/>
  <c r="Z217" i="1"/>
  <c r="BP234" i="1"/>
  <c r="BN234" i="1"/>
  <c r="Z234" i="1"/>
  <c r="BP245" i="1"/>
  <c r="BN245" i="1"/>
  <c r="Z245" i="1"/>
  <c r="BP257" i="1"/>
  <c r="BN257" i="1"/>
  <c r="Z257" i="1"/>
  <c r="BP279" i="1"/>
  <c r="BN279" i="1"/>
  <c r="Z279" i="1"/>
  <c r="BP305" i="1"/>
  <c r="BN305" i="1"/>
  <c r="Z305" i="1"/>
  <c r="Y325" i="1"/>
  <c r="BP319" i="1"/>
  <c r="BN319" i="1"/>
  <c r="Z319" i="1"/>
  <c r="BP337" i="1"/>
  <c r="BN337" i="1"/>
  <c r="Z337" i="1"/>
  <c r="BP360" i="1"/>
  <c r="BN360" i="1"/>
  <c r="Z360" i="1"/>
  <c r="BP368" i="1"/>
  <c r="BN368" i="1"/>
  <c r="Z368" i="1"/>
  <c r="BP490" i="1"/>
  <c r="BN490" i="1"/>
  <c r="Z490" i="1"/>
  <c r="BP510" i="1"/>
  <c r="BN510" i="1"/>
  <c r="Z510" i="1"/>
  <c r="BP34" i="1"/>
  <c r="BN34" i="1"/>
  <c r="Z34" i="1"/>
  <c r="Y64" i="1"/>
  <c r="BP62" i="1"/>
  <c r="BN62" i="1"/>
  <c r="Z62" i="1"/>
  <c r="BP99" i="1"/>
  <c r="BN99" i="1"/>
  <c r="Z99" i="1"/>
  <c r="BP132" i="1"/>
  <c r="BN132" i="1"/>
  <c r="Z132" i="1"/>
  <c r="BP142" i="1"/>
  <c r="BN142" i="1"/>
  <c r="Z142" i="1"/>
  <c r="BP168" i="1"/>
  <c r="BN168" i="1"/>
  <c r="Z168" i="1"/>
  <c r="BP182" i="1"/>
  <c r="BN182" i="1"/>
  <c r="Z182" i="1"/>
  <c r="BP201" i="1"/>
  <c r="BN201" i="1"/>
  <c r="Z201" i="1"/>
  <c r="BP225" i="1"/>
  <c r="BN225" i="1"/>
  <c r="Z225" i="1"/>
  <c r="BP238" i="1"/>
  <c r="BN238" i="1"/>
  <c r="Z238" i="1"/>
  <c r="BP272" i="1"/>
  <c r="BN272" i="1"/>
  <c r="Z272" i="1"/>
  <c r="Y292" i="1"/>
  <c r="BP291" i="1"/>
  <c r="BN291" i="1"/>
  <c r="Z291" i="1"/>
  <c r="Z292" i="1" s="1"/>
  <c r="BP295" i="1"/>
  <c r="BN295" i="1"/>
  <c r="Z295" i="1"/>
  <c r="BP323" i="1"/>
  <c r="BN323" i="1"/>
  <c r="Z323" i="1"/>
  <c r="BP343" i="1"/>
  <c r="BN343" i="1"/>
  <c r="Z343" i="1"/>
  <c r="Y349" i="1"/>
  <c r="BP348" i="1"/>
  <c r="BN348" i="1"/>
  <c r="Z348" i="1"/>
  <c r="Z349" i="1" s="1"/>
  <c r="BP352" i="1"/>
  <c r="BN352" i="1"/>
  <c r="Z352" i="1"/>
  <c r="BP364" i="1"/>
  <c r="BN364" i="1"/>
  <c r="Z364" i="1"/>
  <c r="BP378" i="1"/>
  <c r="BN378" i="1"/>
  <c r="Z378" i="1"/>
  <c r="BP402" i="1"/>
  <c r="BN402" i="1"/>
  <c r="Z402" i="1"/>
  <c r="BP424" i="1"/>
  <c r="BN424" i="1"/>
  <c r="Z424" i="1"/>
  <c r="BP433" i="1"/>
  <c r="BN433" i="1"/>
  <c r="Z433" i="1"/>
  <c r="BP443" i="1"/>
  <c r="BN443" i="1"/>
  <c r="Z443" i="1"/>
  <c r="Y468" i="1"/>
  <c r="Y467" i="1"/>
  <c r="BP466" i="1"/>
  <c r="BN466" i="1"/>
  <c r="Z466" i="1"/>
  <c r="Z467" i="1" s="1"/>
  <c r="BP471" i="1"/>
  <c r="BN471" i="1"/>
  <c r="Z471" i="1"/>
  <c r="Y474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X580" i="1"/>
  <c r="X582" i="1" s="1"/>
  <c r="X583" i="1"/>
  <c r="Y36" i="1"/>
  <c r="C589" i="1"/>
  <c r="Y81" i="1"/>
  <c r="Y95" i="1"/>
  <c r="E589" i="1"/>
  <c r="Y118" i="1"/>
  <c r="F589" i="1"/>
  <c r="Y136" i="1"/>
  <c r="Y345" i="1"/>
  <c r="Y344" i="1"/>
  <c r="Y374" i="1"/>
  <c r="BP392" i="1"/>
  <c r="BN392" i="1"/>
  <c r="Z392" i="1"/>
  <c r="X589" i="1"/>
  <c r="Y441" i="1"/>
  <c r="BP420" i="1"/>
  <c r="BN420" i="1"/>
  <c r="Z420" i="1"/>
  <c r="BP428" i="1"/>
  <c r="BN428" i="1"/>
  <c r="Z428" i="1"/>
  <c r="BP437" i="1"/>
  <c r="BN437" i="1"/>
  <c r="Z437" i="1"/>
  <c r="BP460" i="1"/>
  <c r="BN460" i="1"/>
  <c r="Z460" i="1"/>
  <c r="BP486" i="1"/>
  <c r="BN486" i="1"/>
  <c r="Z486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Z559" i="1" s="1"/>
  <c r="BP557" i="1"/>
  <c r="BN557" i="1"/>
  <c r="Z557" i="1"/>
  <c r="Y398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BP155" i="1"/>
  <c r="BN155" i="1"/>
  <c r="Z155" i="1"/>
  <c r="Y157" i="1"/>
  <c r="Y164" i="1"/>
  <c r="BP159" i="1"/>
  <c r="BN159" i="1"/>
  <c r="Z159" i="1"/>
  <c r="BP163" i="1"/>
  <c r="BN163" i="1"/>
  <c r="Z163" i="1"/>
  <c r="Y165" i="1"/>
  <c r="Y170" i="1"/>
  <c r="BP167" i="1"/>
  <c r="BN167" i="1"/>
  <c r="Z167" i="1"/>
  <c r="BP177" i="1"/>
  <c r="BN177" i="1"/>
  <c r="Z177" i="1"/>
  <c r="BP181" i="1"/>
  <c r="BN181" i="1"/>
  <c r="Z181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Z338" i="1"/>
  <c r="BP336" i="1"/>
  <c r="BN336" i="1"/>
  <c r="Z336" i="1"/>
  <c r="Y338" i="1"/>
  <c r="BP363" i="1"/>
  <c r="BN363" i="1"/>
  <c r="Z363" i="1"/>
  <c r="BP367" i="1"/>
  <c r="BN367" i="1"/>
  <c r="Z367" i="1"/>
  <c r="BP391" i="1"/>
  <c r="BN391" i="1"/>
  <c r="Z391" i="1"/>
  <c r="H9" i="1"/>
  <c r="A10" i="1"/>
  <c r="F9" i="1"/>
  <c r="J9" i="1"/>
  <c r="Z22" i="1"/>
  <c r="Z23" i="1" s="1"/>
  <c r="BN22" i="1"/>
  <c r="BP22" i="1"/>
  <c r="Y23" i="1"/>
  <c r="X57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BP148" i="1"/>
  <c r="BN148" i="1"/>
  <c r="Z148" i="1"/>
  <c r="Y150" i="1"/>
  <c r="G589" i="1"/>
  <c r="Y156" i="1"/>
  <c r="BP153" i="1"/>
  <c r="BN153" i="1"/>
  <c r="Z153" i="1"/>
  <c r="BP161" i="1"/>
  <c r="BN161" i="1"/>
  <c r="Z161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Y205" i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Z261" i="1" s="1"/>
  <c r="BP258" i="1"/>
  <c r="BN258" i="1"/>
  <c r="Z258" i="1"/>
  <c r="Y273" i="1"/>
  <c r="BP278" i="1"/>
  <c r="BN278" i="1"/>
  <c r="Z278" i="1"/>
  <c r="Y282" i="1"/>
  <c r="BP296" i="1"/>
  <c r="BN296" i="1"/>
  <c r="Z296" i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I589" i="1"/>
  <c r="Y189" i="1"/>
  <c r="K589" i="1"/>
  <c r="Y251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Z325" i="1" s="1"/>
  <c r="Y326" i="1"/>
  <c r="Y331" i="1"/>
  <c r="BP328" i="1"/>
  <c r="BN328" i="1"/>
  <c r="Z328" i="1"/>
  <c r="Y339" i="1"/>
  <c r="BP342" i="1"/>
  <c r="BN342" i="1"/>
  <c r="Z342" i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Y399" i="1"/>
  <c r="Y406" i="1"/>
  <c r="BP401" i="1"/>
  <c r="BN401" i="1"/>
  <c r="Z401" i="1"/>
  <c r="Y407" i="1"/>
  <c r="Y411" i="1"/>
  <c r="Y417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BP461" i="1"/>
  <c r="BN461" i="1"/>
  <c r="Z461" i="1"/>
  <c r="BP485" i="1"/>
  <c r="BN485" i="1"/>
  <c r="Z485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Q589" i="1"/>
  <c r="Y589" i="1"/>
  <c r="Y288" i="1"/>
  <c r="S589" i="1"/>
  <c r="Y293" i="1"/>
  <c r="Y350" i="1"/>
  <c r="V589" i="1"/>
  <c r="Y370" i="1"/>
  <c r="Z403" i="1"/>
  <c r="BN403" i="1"/>
  <c r="Z405" i="1"/>
  <c r="BN405" i="1"/>
  <c r="Z409" i="1"/>
  <c r="Z410" i="1" s="1"/>
  <c r="BN409" i="1"/>
  <c r="BP409" i="1"/>
  <c r="Z415" i="1"/>
  <c r="Z416" i="1" s="1"/>
  <c r="BN415" i="1"/>
  <c r="BP415" i="1"/>
  <c r="Y416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Z432" i="1"/>
  <c r="BN432" i="1"/>
  <c r="BP434" i="1"/>
  <c r="BN434" i="1"/>
  <c r="Z434" i="1"/>
  <c r="BP438" i="1"/>
  <c r="BN438" i="1"/>
  <c r="Z438" i="1"/>
  <c r="Y445" i="1"/>
  <c r="BP459" i="1"/>
  <c r="BN459" i="1"/>
  <c r="Z459" i="1"/>
  <c r="Y463" i="1"/>
  <c r="Z474" i="1"/>
  <c r="BP472" i="1"/>
  <c r="BN472" i="1"/>
  <c r="Z472" i="1"/>
  <c r="BP487" i="1"/>
  <c r="BN487" i="1"/>
  <c r="Z487" i="1"/>
  <c r="BP491" i="1"/>
  <c r="BN491" i="1"/>
  <c r="Z491" i="1"/>
  <c r="Y493" i="1"/>
  <c r="Y498" i="1"/>
  <c r="BP495" i="1"/>
  <c r="BN495" i="1"/>
  <c r="Z495" i="1"/>
  <c r="Z497" i="1" s="1"/>
  <c r="AC589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398" i="1" l="1"/>
  <c r="Z344" i="1"/>
  <c r="Z331" i="1"/>
  <c r="Z297" i="1"/>
  <c r="Z194" i="1"/>
  <c r="Z156" i="1"/>
  <c r="Z545" i="1"/>
  <c r="Z506" i="1"/>
  <c r="Z492" i="1"/>
  <c r="Z316" i="1"/>
  <c r="Z282" i="1"/>
  <c r="Z76" i="1"/>
  <c r="Z36" i="1"/>
  <c r="Z251" i="1"/>
  <c r="Z144" i="1"/>
  <c r="Z205" i="1"/>
  <c r="Z528" i="1"/>
  <c r="Z535" i="1"/>
  <c r="Z440" i="1"/>
  <c r="Z406" i="1"/>
  <c r="Z309" i="1"/>
  <c r="Y581" i="1"/>
  <c r="Z273" i="1"/>
  <c r="Z239" i="1"/>
  <c r="Z552" i="1"/>
  <c r="Z512" i="1"/>
  <c r="Z463" i="1"/>
  <c r="Z219" i="1"/>
  <c r="Z183" i="1"/>
  <c r="Z135" i="1"/>
  <c r="Z127" i="1"/>
  <c r="Z101" i="1"/>
  <c r="Y583" i="1"/>
  <c r="Y580" i="1"/>
  <c r="Y582" i="1" s="1"/>
  <c r="Z227" i="1"/>
  <c r="Z170" i="1"/>
  <c r="Z164" i="1"/>
  <c r="Y579" i="1"/>
  <c r="Z584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<sst xmlns="http://schemas.openxmlformats.org/spreadsheetml/2006/main" count="2417" uniqueCount="781">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</sst>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45547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0.54166666666666663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120</v>
      </c>
      <c r="Y70" s="378">
        <f t="shared" si="11"/>
        <v>129.60000000000002</v>
      </c>
      <c r="Z70" s="36">
        <f>IFERROR(IF(Y70=0,"",ROUNDUP(Y70/H70,0)*0.02175),"")</f>
        <v>0.26100000000000001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125.33333333333331</v>
      </c>
      <c r="BN70" s="64">
        <f t="shared" si="13"/>
        <v>135.36000000000001</v>
      </c>
      <c r="BO70" s="64">
        <f t="shared" si="14"/>
        <v>0.1984126984126984</v>
      </c>
      <c r="BP70" s="64">
        <f t="shared" si="15"/>
        <v>0.2142857142857143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11.111111111111111</v>
      </c>
      <c r="Y76" s="379">
        <f>IFERROR(Y68/H68,"0")+IFERROR(Y69/H69,"0")+IFERROR(Y70/H70,"0")+IFERROR(Y71/H71,"0")+IFERROR(Y72/H72,"0")+IFERROR(Y73/H73,"0")+IFERROR(Y74/H74,"0")+IFERROR(Y75/H75,"0")</f>
        <v>12.000000000000002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0.26100000000000001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120</v>
      </c>
      <c r="Y77" s="379">
        <f>IFERROR(SUM(Y68:Y75),"0")</f>
        <v>129.60000000000002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60</v>
      </c>
      <c r="Y79" s="378">
        <f>IFERROR(IF(X79="",0,CEILING((X79/$H79),1)*$H79),"")</f>
        <v>64.800000000000011</v>
      </c>
      <c r="Z79" s="36">
        <f>IFERROR(IF(Y79=0,"",ROUNDUP(Y79/H79,0)*0.02175),"")</f>
        <v>0.1305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62.666666666666657</v>
      </c>
      <c r="BN79" s="64">
        <f>IFERROR(Y79*I79/H79,"0")</f>
        <v>67.680000000000007</v>
      </c>
      <c r="BO79" s="64">
        <f>IFERROR(1/J79*(X79/H79),"0")</f>
        <v>9.9206349206349201E-2</v>
      </c>
      <c r="BP79" s="64">
        <f>IFERROR(1/J79*(Y79/H79),"0")</f>
        <v>0.10714285714285715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4.5</v>
      </c>
      <c r="Y80" s="378">
        <f>IFERROR(IF(X80="",0,CEILING((X80/$H80),1)*$H80),"")</f>
        <v>5.4</v>
      </c>
      <c r="Z80" s="36">
        <f>IFERROR(IF(Y80=0,"",ROUNDUP(Y80/H80,0)*0.00753),"")</f>
        <v>1.506E-2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4.833333333333333</v>
      </c>
      <c r="BN80" s="64">
        <f>IFERROR(Y80*I80/H80,"0")</f>
        <v>5.8</v>
      </c>
      <c r="BO80" s="64">
        <f>IFERROR(1/J80*(X80/H80),"0")</f>
        <v>1.0683760683760682E-2</v>
      </c>
      <c r="BP80" s="64">
        <f>IFERROR(1/J80*(Y80/H80),"0")</f>
        <v>1.282051282051282E-2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7.2222222222222214</v>
      </c>
      <c r="Y81" s="379">
        <f>IFERROR(Y79/H79,"0")+IFERROR(Y80/H80,"0")</f>
        <v>8</v>
      </c>
      <c r="Z81" s="379">
        <f>IFERROR(IF(Z79="",0,Z79),"0")+IFERROR(IF(Z80="",0,Z80),"0")</f>
        <v>0.14555999999999999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64.5</v>
      </c>
      <c r="Y82" s="379">
        <f>IFERROR(SUM(Y79:Y80),"0")</f>
        <v>70.200000000000017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12</v>
      </c>
      <c r="Y114" s="378">
        <f>IFERROR(IF(X114="",0,CEILING((X114/$H114),1)*$H114),"")</f>
        <v>16.8</v>
      </c>
      <c r="Z114" s="36">
        <f>IFERROR(IF(Y114=0,"",ROUNDUP(Y114/H114,0)*0.02175),"")</f>
        <v>4.3499999999999997E-2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12.805714285714286</v>
      </c>
      <c r="BN114" s="64">
        <f>IFERROR(Y114*I114/H114,"0")</f>
        <v>17.928000000000001</v>
      </c>
      <c r="BO114" s="64">
        <f>IFERROR(1/J114*(X114/H114),"0")</f>
        <v>2.5510204081632654E-2</v>
      </c>
      <c r="BP114" s="64">
        <f>IFERROR(1/J114*(Y114/H114),"0")</f>
        <v>3.5714285714285712E-2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1.4285714285714286</v>
      </c>
      <c r="Y118" s="379">
        <f>IFERROR(Y113/H113,"0")+IFERROR(Y114/H114,"0")+IFERROR(Y115/H115,"0")+IFERROR(Y116/H116,"0")+IFERROR(Y117/H117,"0")</f>
        <v>2</v>
      </c>
      <c r="Z118" s="379">
        <f>IFERROR(IF(Z113="",0,Z113),"0")+IFERROR(IF(Z114="",0,Z114),"0")+IFERROR(IF(Z115="",0,Z115),"0")+IFERROR(IF(Z116="",0,Z116),"0")+IFERROR(IF(Z117="",0,Z117),"0")</f>
        <v>4.3499999999999997E-2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12</v>
      </c>
      <c r="Y119" s="379">
        <f>IFERROR(SUM(Y113:Y117),"0")</f>
        <v>16.8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hidden="1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10</v>
      </c>
      <c r="Y159" s="378">
        <f>IFERROR(IF(X159="",0,CEILING((X159/$H159),1)*$H159),"")</f>
        <v>18</v>
      </c>
      <c r="Z159" s="36">
        <f>IFERROR(IF(Y159=0,"",ROUNDUP(Y159/H159,0)*0.02175),"")</f>
        <v>4.3499999999999997E-2</v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10.700000000000001</v>
      </c>
      <c r="BN159" s="64">
        <f>IFERROR(Y159*I159/H159,"0")</f>
        <v>19.260000000000002</v>
      </c>
      <c r="BO159" s="64">
        <f>IFERROR(1/J159*(X159/H159),"0")</f>
        <v>1.984126984126984E-2</v>
      </c>
      <c r="BP159" s="64">
        <f>IFERROR(1/J159*(Y159/H159),"0")</f>
        <v>3.5714285714285712E-2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10</v>
      </c>
      <c r="Y161" s="378">
        <f>IFERROR(IF(X161="",0,CEILING((X161/$H161),1)*$H161),"")</f>
        <v>18</v>
      </c>
      <c r="Z161" s="36">
        <f>IFERROR(IF(Y161=0,"",ROUNDUP(Y161/H161,0)*0.02175),"")</f>
        <v>4.3499999999999997E-2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10.700000000000001</v>
      </c>
      <c r="BN161" s="64">
        <f>IFERROR(Y161*I161/H161,"0")</f>
        <v>19.260000000000002</v>
      </c>
      <c r="BO161" s="64">
        <f>IFERROR(1/J161*(X161/H161),"0")</f>
        <v>1.984126984126984E-2</v>
      </c>
      <c r="BP161" s="64">
        <f>IFERROR(1/J161*(Y161/H161),"0")</f>
        <v>3.5714285714285712E-2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2.2222222222222223</v>
      </c>
      <c r="Y164" s="379">
        <f>IFERROR(Y159/H159,"0")+IFERROR(Y160/H160,"0")+IFERROR(Y161/H161,"0")+IFERROR(Y162/H162,"0")+IFERROR(Y163/H163,"0")</f>
        <v>4</v>
      </c>
      <c r="Z164" s="379">
        <f>IFERROR(IF(Z159="",0,Z159),"0")+IFERROR(IF(Z160="",0,Z160),"0")+IFERROR(IF(Z161="",0,Z161),"0")+IFERROR(IF(Z162="",0,Z162),"0")+IFERROR(IF(Z163="",0,Z163),"0")</f>
        <v>8.6999999999999994E-2</v>
      </c>
      <c r="AA164" s="380"/>
      <c r="AB164" s="380"/>
      <c r="AC164" s="380"/>
    </row>
    <row r="165" spans="1:68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20</v>
      </c>
      <c r="Y165" s="379">
        <f>IFERROR(SUM(Y159:Y163),"0")</f>
        <v>36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15</v>
      </c>
      <c r="Y167" s="378">
        <f>IFERROR(IF(X167="",0,CEILING((X167/$H167),1)*$H167),"")</f>
        <v>16.8</v>
      </c>
      <c r="Z167" s="36">
        <f>IFERROR(IF(Y167=0,"",ROUNDUP(Y167/H167,0)*0.02175),"")</f>
        <v>4.3499999999999997E-2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16.007142857142856</v>
      </c>
      <c r="BN167" s="64">
        <f>IFERROR(Y167*I167/H167,"0")</f>
        <v>17.928000000000001</v>
      </c>
      <c r="BO167" s="64">
        <f>IFERROR(1/J167*(X167/H167),"0")</f>
        <v>3.188775510204081E-2</v>
      </c>
      <c r="BP167" s="64">
        <f>IFERROR(1/J167*(Y167/H167),"0")</f>
        <v>3.5714285714285712E-2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1.7857142857142856</v>
      </c>
      <c r="Y170" s="379">
        <f>IFERROR(Y167/H167,"0")+IFERROR(Y168/H168,"0")+IFERROR(Y169/H169,"0")</f>
        <v>2</v>
      </c>
      <c r="Z170" s="379">
        <f>IFERROR(IF(Z167="",0,Z167),"0")+IFERROR(IF(Z168="",0,Z168),"0")+IFERROR(IF(Z169="",0,Z169),"0")</f>
        <v>4.3499999999999997E-2</v>
      </c>
      <c r="AA170" s="380"/>
      <c r="AB170" s="380"/>
      <c r="AC170" s="380"/>
    </row>
    <row r="171" spans="1:68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15</v>
      </c>
      <c r="Y171" s="379">
        <f>IFERROR(SUM(Y167:Y169),"0")</f>
        <v>16.8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100</v>
      </c>
      <c r="Y304" s="378">
        <f t="shared" si="57"/>
        <v>108</v>
      </c>
      <c r="Z304" s="36">
        <f>IFERROR(IF(Y304=0,"",ROUNDUP(Y304/H304,0)*0.02175),"")</f>
        <v>0.21749999999999997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104.44444444444444</v>
      </c>
      <c r="BN304" s="64">
        <f t="shared" si="59"/>
        <v>112.8</v>
      </c>
      <c r="BO304" s="64">
        <f t="shared" si="60"/>
        <v>0.16534391534391535</v>
      </c>
      <c r="BP304" s="64">
        <f t="shared" si="61"/>
        <v>0.17857142857142855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4</v>
      </c>
      <c r="Y305" s="378">
        <f t="shared" si="57"/>
        <v>4</v>
      </c>
      <c r="Z305" s="36">
        <f>IFERROR(IF(Y305=0,"",ROUNDUP(Y305/H305,0)*0.00937),"")</f>
        <v>9.3699999999999999E-3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4.24</v>
      </c>
      <c r="BN305" s="64">
        <f t="shared" si="59"/>
        <v>4.24</v>
      </c>
      <c r="BO305" s="64">
        <f t="shared" si="60"/>
        <v>8.3333333333333332E-3</v>
      </c>
      <c r="BP305" s="64">
        <f t="shared" si="61"/>
        <v>8.3333333333333332E-3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4</v>
      </c>
      <c r="Y308" s="378">
        <f t="shared" si="57"/>
        <v>4</v>
      </c>
      <c r="Z308" s="36">
        <f>IFERROR(IF(Y308=0,"",ROUNDUP(Y308/H308,0)*0.00937),"")</f>
        <v>9.3699999999999999E-3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4.24</v>
      </c>
      <c r="BN308" s="64">
        <f t="shared" si="59"/>
        <v>4.24</v>
      </c>
      <c r="BO308" s="64">
        <f t="shared" si="60"/>
        <v>8.3333333333333332E-3</v>
      </c>
      <c r="BP308" s="64">
        <f t="shared" si="61"/>
        <v>8.3333333333333332E-3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11.25925925925926</v>
      </c>
      <c r="Y309" s="379">
        <f>IFERROR(Y301/H301,"0")+IFERROR(Y302/H302,"0")+IFERROR(Y303/H303,"0")+IFERROR(Y304/H304,"0")+IFERROR(Y305/H305,"0")+IFERROR(Y306/H306,"0")+IFERROR(Y307/H307,"0")+IFERROR(Y308/H308,"0")</f>
        <v>12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0.23623999999999995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108</v>
      </c>
      <c r="Y310" s="379">
        <f>IFERROR(SUM(Y301:Y308),"0")</f>
        <v>116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30</v>
      </c>
      <c r="Y312" s="378">
        <f>IFERROR(IF(X312="",0,CEILING((X312/$H312),1)*$H312),"")</f>
        <v>33.6</v>
      </c>
      <c r="Z312" s="36">
        <f>IFERROR(IF(Y312=0,"",ROUNDUP(Y312/H312,0)*0.00753),"")</f>
        <v>6.0240000000000002E-2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31.857142857142858</v>
      </c>
      <c r="BN312" s="64">
        <f>IFERROR(Y312*I312/H312,"0")</f>
        <v>35.68</v>
      </c>
      <c r="BO312" s="64">
        <f>IFERROR(1/J312*(X312/H312),"0")</f>
        <v>4.5787545787545784E-2</v>
      </c>
      <c r="BP312" s="64">
        <f>IFERROR(1/J312*(Y312/H312),"0")</f>
        <v>5.128205128205128E-2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30</v>
      </c>
      <c r="Y313" s="378">
        <f>IFERROR(IF(X313="",0,CEILING((X313/$H313),1)*$H313),"")</f>
        <v>33.6</v>
      </c>
      <c r="Z313" s="36">
        <f>IFERROR(IF(Y313=0,"",ROUNDUP(Y313/H313,0)*0.00753),"")</f>
        <v>6.0240000000000002E-2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31.857142857142858</v>
      </c>
      <c r="BN313" s="64">
        <f>IFERROR(Y313*I313/H313,"0")</f>
        <v>35.68</v>
      </c>
      <c r="BO313" s="64">
        <f>IFERROR(1/J313*(X313/H313),"0")</f>
        <v>4.5787545787545784E-2</v>
      </c>
      <c r="BP313" s="64">
        <f>IFERROR(1/J313*(Y313/H313),"0")</f>
        <v>5.128205128205128E-2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7</v>
      </c>
      <c r="Y315" s="378">
        <f>IFERROR(IF(X315="",0,CEILING((X315/$H315),1)*$H315),"")</f>
        <v>8.4</v>
      </c>
      <c r="Z315" s="36">
        <f>IFERROR(IF(Y315=0,"",ROUNDUP(Y315/H315,0)*0.00502),"")</f>
        <v>2.0080000000000001E-2</v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7.4333333333333327</v>
      </c>
      <c r="BN315" s="64">
        <f>IFERROR(Y315*I315/H315,"0")</f>
        <v>8.92</v>
      </c>
      <c r="BO315" s="64">
        <f>IFERROR(1/J315*(X315/H315),"0")</f>
        <v>1.4245014245014245E-2</v>
      </c>
      <c r="BP315" s="64">
        <f>IFERROR(1/J315*(Y315/H315),"0")</f>
        <v>1.7094017094017096E-2</v>
      </c>
    </row>
    <row r="316" spans="1:68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17.619047619047617</v>
      </c>
      <c r="Y316" s="379">
        <f>IFERROR(Y312/H312,"0")+IFERROR(Y313/H313,"0")+IFERROR(Y314/H314,"0")+IFERROR(Y315/H315,"0")</f>
        <v>20</v>
      </c>
      <c r="Z316" s="379">
        <f>IFERROR(IF(Z312="",0,Z312),"0")+IFERROR(IF(Z313="",0,Z313),"0")+IFERROR(IF(Z314="",0,Z314),"0")+IFERROR(IF(Z315="",0,Z315),"0")</f>
        <v>0.14056000000000002</v>
      </c>
      <c r="AA316" s="380"/>
      <c r="AB316" s="380"/>
      <c r="AC316" s="380"/>
    </row>
    <row r="317" spans="1:68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67</v>
      </c>
      <c r="Y317" s="379">
        <f>IFERROR(SUM(Y312:Y315),"0")</f>
        <v>75.600000000000009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650</v>
      </c>
      <c r="Y319" s="378">
        <f t="shared" ref="Y319:Y324" si="62">IFERROR(IF(X319="",0,CEILING((X319/$H319),1)*$H319),"")</f>
        <v>655.19999999999993</v>
      </c>
      <c r="Z319" s="36">
        <f>IFERROR(IF(Y319=0,"",ROUNDUP(Y319/H319,0)*0.02175),"")</f>
        <v>1.827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696.50000000000011</v>
      </c>
      <c r="BN319" s="64">
        <f t="shared" ref="BN319:BN324" si="64">IFERROR(Y319*I319/H319,"0")</f>
        <v>702.07199999999989</v>
      </c>
      <c r="BO319" s="64">
        <f t="shared" ref="BO319:BO324" si="65">IFERROR(1/J319*(X319/H319),"0")</f>
        <v>1.4880952380952379</v>
      </c>
      <c r="BP319" s="64">
        <f t="shared" ref="BP319:BP324" si="66">IFERROR(1/J319*(Y319/H319),"0")</f>
        <v>1.5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83.333333333333329</v>
      </c>
      <c r="Y325" s="379">
        <f>IFERROR(Y319/H319,"0")+IFERROR(Y320/H320,"0")+IFERROR(Y321/H321,"0")+IFERROR(Y322/H322,"0")+IFERROR(Y323/H323,"0")+IFERROR(Y324/H324,"0")</f>
        <v>84</v>
      </c>
      <c r="Z325" s="379">
        <f>IFERROR(IF(Z319="",0,Z319),"0")+IFERROR(IF(Z320="",0,Z320),"0")+IFERROR(IF(Z321="",0,Z321),"0")+IFERROR(IF(Z322="",0,Z322),"0")+IFERROR(IF(Z323="",0,Z323),"0")+IFERROR(IF(Z324="",0,Z324),"0")</f>
        <v>1.827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650</v>
      </c>
      <c r="Y326" s="379">
        <f>IFERROR(SUM(Y319:Y324),"0")</f>
        <v>655.19999999999993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360</v>
      </c>
      <c r="Y329" s="378">
        <f>IFERROR(IF(X329="",0,CEILING((X329/$H329),1)*$H329),"")</f>
        <v>366.59999999999997</v>
      </c>
      <c r="Z329" s="36">
        <f>IFERROR(IF(Y329=0,"",ROUNDUP(Y329/H329,0)*0.02175),"")</f>
        <v>1.0222499999999999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386.03076923076929</v>
      </c>
      <c r="BN329" s="64">
        <f>IFERROR(Y329*I329/H329,"0")</f>
        <v>393.108</v>
      </c>
      <c r="BO329" s="64">
        <f>IFERROR(1/J329*(X329/H329),"0")</f>
        <v>0.82417582417582413</v>
      </c>
      <c r="BP329" s="64">
        <f>IFERROR(1/J329*(Y329/H329),"0")</f>
        <v>0.83928571428571419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46.153846153846153</v>
      </c>
      <c r="Y331" s="379">
        <f>IFERROR(Y328/H328,"0")+IFERROR(Y329/H329,"0")+IFERROR(Y330/H330,"0")</f>
        <v>47</v>
      </c>
      <c r="Z331" s="379">
        <f>IFERROR(IF(Z328="",0,Z328),"0")+IFERROR(IF(Z329="",0,Z329),"0")+IFERROR(IF(Z330="",0,Z330),"0")</f>
        <v>1.0222499999999999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360</v>
      </c>
      <c r="Y332" s="379">
        <f>IFERROR(SUM(Y328:Y330),"0")</f>
        <v>366.59999999999997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hidden="1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hidden="1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30</v>
      </c>
      <c r="Y363" s="378">
        <f t="shared" si="67"/>
        <v>30</v>
      </c>
      <c r="Z363" s="36">
        <f>IFERROR(IF(Y363=0,"",ROUNDUP(Y363/H363,0)*0.02175),"")</f>
        <v>4.3499999999999997E-2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30.96</v>
      </c>
      <c r="BN363" s="64">
        <f t="shared" si="69"/>
        <v>30.96</v>
      </c>
      <c r="BO363" s="64">
        <f t="shared" si="70"/>
        <v>4.1666666666666664E-2</v>
      </c>
      <c r="BP363" s="64">
        <f t="shared" si="71"/>
        <v>4.1666666666666664E-2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320</v>
      </c>
      <c r="Y365" s="378">
        <f t="shared" si="67"/>
        <v>330</v>
      </c>
      <c r="Z365" s="36">
        <f>IFERROR(IF(Y365=0,"",ROUNDUP(Y365/H365,0)*0.02175),"")</f>
        <v>0.47849999999999998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330.24</v>
      </c>
      <c r="BN365" s="64">
        <f t="shared" si="69"/>
        <v>340.56000000000006</v>
      </c>
      <c r="BO365" s="64">
        <f t="shared" si="70"/>
        <v>0.44444444444444442</v>
      </c>
      <c r="BP365" s="64">
        <f t="shared" si="71"/>
        <v>0.45833333333333331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23.333333333333332</v>
      </c>
      <c r="Y369" s="379">
        <f>IFERROR(Y360/H360,"0")+IFERROR(Y361/H361,"0")+IFERROR(Y362/H362,"0")+IFERROR(Y363/H363,"0")+IFERROR(Y364/H364,"0")+IFERROR(Y365/H365,"0")+IFERROR(Y366/H366,"0")+IFERROR(Y367/H367,"0")+IFERROR(Y368/H368,"0")</f>
        <v>24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0.52200000000000002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350</v>
      </c>
      <c r="Y370" s="379">
        <f>IFERROR(SUM(Y360:Y368),"0")</f>
        <v>360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320</v>
      </c>
      <c r="Y372" s="378">
        <f>IFERROR(IF(X372="",0,CEILING((X372/$H372),1)*$H372),"")</f>
        <v>330</v>
      </c>
      <c r="Z372" s="36">
        <f>IFERROR(IF(Y372=0,"",ROUNDUP(Y372/H372,0)*0.02175),"")</f>
        <v>0.47849999999999998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330.24</v>
      </c>
      <c r="BN372" s="64">
        <f>IFERROR(Y372*I372/H372,"0")</f>
        <v>340.56000000000006</v>
      </c>
      <c r="BO372" s="64">
        <f>IFERROR(1/J372*(X372/H372),"0")</f>
        <v>0.44444444444444442</v>
      </c>
      <c r="BP372" s="64">
        <f>IFERROR(1/J372*(Y372/H372),"0")</f>
        <v>0.45833333333333331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21.333333333333332</v>
      </c>
      <c r="Y374" s="379">
        <f>IFERROR(Y372/H372,"0")+IFERROR(Y373/H373,"0")</f>
        <v>22</v>
      </c>
      <c r="Z374" s="379">
        <f>IFERROR(IF(Z372="",0,Z372),"0")+IFERROR(IF(Z373="",0,Z373),"0")</f>
        <v>0.47849999999999998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320</v>
      </c>
      <c r="Y375" s="379">
        <f>IFERROR(SUM(Y372:Y373),"0")</f>
        <v>330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20</v>
      </c>
      <c r="Y396" s="378">
        <f>IFERROR(IF(X396="",0,CEILING((X396/$H396),1)*$H396),"")</f>
        <v>21.9</v>
      </c>
      <c r="Z396" s="36">
        <f>IFERROR(IF(Y396=0,"",ROUNDUP(Y396/H396,0)*0.00753),"")</f>
        <v>3.7650000000000003E-2</v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21.187214611872147</v>
      </c>
      <c r="BN396" s="64">
        <f>IFERROR(Y396*I396/H396,"0")</f>
        <v>23.199999999999996</v>
      </c>
      <c r="BO396" s="64">
        <f>IFERROR(1/J396*(X396/H396),"0")</f>
        <v>2.9270577215782696E-2</v>
      </c>
      <c r="BP396" s="64">
        <f>IFERROR(1/J396*(Y396/H396),"0")</f>
        <v>3.2051282051282048E-2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4.5662100456621006</v>
      </c>
      <c r="Y398" s="379">
        <f>IFERROR(Y396/H396,"0")+IFERROR(Y397/H397,"0")</f>
        <v>5</v>
      </c>
      <c r="Z398" s="379">
        <f>IFERROR(IF(Z396="",0,Z396),"0")+IFERROR(IF(Z397="",0,Z397),"0")</f>
        <v>3.7650000000000003E-2</v>
      </c>
      <c r="AA398" s="380"/>
      <c r="AB398" s="380"/>
      <c r="AC398" s="380"/>
    </row>
    <row r="399" spans="1:68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20</v>
      </c>
      <c r="Y399" s="379">
        <f>IFERROR(SUM(Y396:Y397),"0")</f>
        <v>21.9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10</v>
      </c>
      <c r="Y420" s="378">
        <f t="shared" si="72"/>
        <v>12.600000000000001</v>
      </c>
      <c r="Z420" s="36">
        <f>IFERROR(IF(Y420=0,"",ROUNDUP(Y420/H420,0)*0.00753),"")</f>
        <v>2.2589999999999999E-2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10.547619047619046</v>
      </c>
      <c r="BN420" s="64">
        <f t="shared" si="74"/>
        <v>13.290000000000001</v>
      </c>
      <c r="BO420" s="64">
        <f t="shared" si="75"/>
        <v>1.5262515262515262E-2</v>
      </c>
      <c r="BP420" s="64">
        <f t="shared" si="76"/>
        <v>1.9230769230769232E-2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2.3809523809523809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3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2.2589999999999999E-2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10</v>
      </c>
      <c r="Y441" s="379">
        <f>IFERROR(SUM(Y419:Y439),"0")</f>
        <v>12.600000000000001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10</v>
      </c>
      <c r="Y457" s="378">
        <f t="shared" ref="Y457:Y462" si="78">IFERROR(IF(X457="",0,CEILING((X457/$H457),1)*$H457),"")</f>
        <v>12.600000000000001</v>
      </c>
      <c r="Z457" s="36">
        <f>IFERROR(IF(Y457=0,"",ROUNDUP(Y457/H457,0)*0.00753),"")</f>
        <v>2.2589999999999999E-2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10.547619047619046</v>
      </c>
      <c r="BN457" s="64">
        <f t="shared" ref="BN457:BN462" si="80">IFERROR(Y457*I457/H457,"0")</f>
        <v>13.290000000000001</v>
      </c>
      <c r="BO457" s="64">
        <f t="shared" ref="BO457:BO462" si="81">IFERROR(1/J457*(X457/H457),"0")</f>
        <v>1.5262515262515262E-2</v>
      </c>
      <c r="BP457" s="64">
        <f t="shared" ref="BP457:BP462" si="82">IFERROR(1/J457*(Y457/H457),"0")</f>
        <v>1.9230769230769232E-2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2.3809523809523809</v>
      </c>
      <c r="Y463" s="379">
        <f>IFERROR(Y457/H457,"0")+IFERROR(Y458/H458,"0")+IFERROR(Y459/H459,"0")+IFERROR(Y460/H460,"0")+IFERROR(Y461/H461,"0")+IFERROR(Y462/H462,"0")</f>
        <v>3</v>
      </c>
      <c r="Z463" s="379">
        <f>IFERROR(IF(Z457="",0,Z457),"0")+IFERROR(IF(Z458="",0,Z458),"0")+IFERROR(IF(Z459="",0,Z459),"0")+IFERROR(IF(Z460="",0,Z460),"0")+IFERROR(IF(Z461="",0,Z461),"0")+IFERROR(IF(Z462="",0,Z462),"0")</f>
        <v>2.2589999999999999E-2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10</v>
      </c>
      <c r="Y464" s="379">
        <f>IFERROR(SUM(Y457:Y462),"0")</f>
        <v>12.600000000000001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hidden="1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10</v>
      </c>
      <c r="Y495" s="378">
        <f>IFERROR(IF(X495="",0,CEILING((X495/$H495),1)*$H495),"")</f>
        <v>10.56</v>
      </c>
      <c r="Z495" s="36">
        <f>IFERROR(IF(Y495=0,"",ROUNDUP(Y495/H495,0)*0.01196),"")</f>
        <v>2.392E-2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10.681818181818182</v>
      </c>
      <c r="BN495" s="64">
        <f>IFERROR(Y495*I495/H495,"0")</f>
        <v>11.28</v>
      </c>
      <c r="BO495" s="64">
        <f>IFERROR(1/J495*(X495/H495),"0")</f>
        <v>1.8210955710955712E-2</v>
      </c>
      <c r="BP495" s="64">
        <f>IFERROR(1/J495*(Y495/H495),"0")</f>
        <v>1.9230769230769232E-2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1.8939393939393938</v>
      </c>
      <c r="Y497" s="379">
        <f>IFERROR(Y495/H495,"0")+IFERROR(Y496/H496,"0")</f>
        <v>2</v>
      </c>
      <c r="Z497" s="379">
        <f>IFERROR(IF(Z495="",0,Z495),"0")+IFERROR(IF(Z496="",0,Z496),"0")</f>
        <v>2.392E-2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10</v>
      </c>
      <c r="Y498" s="379">
        <f>IFERROR(SUM(Y495:Y496),"0")</f>
        <v>10.56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15</v>
      </c>
      <c r="Y539" s="378">
        <f t="shared" si="99"/>
        <v>16.8</v>
      </c>
      <c r="Z539" s="36">
        <f>IFERROR(IF(Y539=0,"",ROUNDUP(Y539/H539,0)*0.00753),"")</f>
        <v>3.0120000000000001E-2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15.928571428571429</v>
      </c>
      <c r="BN539" s="64">
        <f t="shared" si="101"/>
        <v>17.84</v>
      </c>
      <c r="BO539" s="64">
        <f t="shared" si="102"/>
        <v>2.2893772893772892E-2</v>
      </c>
      <c r="BP539" s="64">
        <f t="shared" si="103"/>
        <v>2.564102564102564E-2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3.5714285714285712</v>
      </c>
      <c r="Y545" s="379">
        <f>IFERROR(Y538/H538,"0")+IFERROR(Y539/H539,"0")+IFERROR(Y540/H540,"0")+IFERROR(Y541/H541,"0")+IFERROR(Y542/H542,"0")+IFERROR(Y543/H543,"0")+IFERROR(Y544/H544,"0")</f>
        <v>4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3.0120000000000001E-2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15</v>
      </c>
      <c r="Y546" s="379">
        <f>IFERROR(SUM(Y538:Y544),"0")</f>
        <v>16.8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2151.5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2247.2600000000002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2269.9818655165236</v>
      </c>
      <c r="Y580" s="379">
        <f>IFERROR(SUM(BN22:BN576),"0")</f>
        <v>2370.9360000000001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5</v>
      </c>
      <c r="Y581" s="38">
        <f>ROUNDUP(SUM(BP22:BP576),0)</f>
        <v>5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2394.9818655165236</v>
      </c>
      <c r="Y582" s="379">
        <f>GrossWeightTotalR+PalletQtyTotalR*25</f>
        <v>2495.9360000000001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241.59547707492916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254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4.9439800000000016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199.80000000000004</v>
      </c>
      <c r="E589" s="46">
        <f>IFERROR(Y105*1,"0")+IFERROR(Y106*1,"0")+IFERROR(Y107*1,"0")+IFERROR(Y108*1,"0")+IFERROR(Y109*1,"0")+IFERROR(Y113*1,"0")+IFERROR(Y114*1,"0")+IFERROR(Y115*1,"0")+IFERROR(Y116*1,"0")+IFERROR(Y117*1,"0")</f>
        <v>16.8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52.8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1213.3999999999999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690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21.9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12.600000000000001</v>
      </c>
      <c r="Y589" s="46">
        <f>IFERROR(Y453*1,"0")+IFERROR(Y457*1,"0")+IFERROR(Y458*1,"0")+IFERROR(Y459*1,"0")+IFERROR(Y460*1,"0")+IFERROR(Y461*1,"0")+IFERROR(Y462*1,"0")+IFERROR(Y466*1,"0")</f>
        <v>12.600000000000001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10.56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16.8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43"/>
        <filter val="1,79"/>
        <filter val="1,89"/>
        <filter val="10,00"/>
        <filter val="100,00"/>
        <filter val="108,00"/>
        <filter val="11,11"/>
        <filter val="11,26"/>
        <filter val="12,00"/>
        <filter val="120,00"/>
        <filter val="15,00"/>
        <filter val="17,62"/>
        <filter val="2 151,50"/>
        <filter val="2 269,98"/>
        <filter val="2 394,98"/>
        <filter val="2,22"/>
        <filter val="2,38"/>
        <filter val="20,00"/>
        <filter val="21,33"/>
        <filter val="23,33"/>
        <filter val="241,60"/>
        <filter val="3,57"/>
        <filter val="30,00"/>
        <filter val="320,00"/>
        <filter val="350,00"/>
        <filter val="360,00"/>
        <filter val="4,00"/>
        <filter val="4,50"/>
        <filter val="4,57"/>
        <filter val="46,15"/>
        <filter val="5"/>
        <filter val="60,00"/>
        <filter val="64,50"/>
        <filter val="650,00"/>
        <filter val="67,00"/>
        <filter val="7,00"/>
        <filter val="7,22"/>
        <filter val="83,33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