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1BE083-84ED-4B97-BC1D-1215C7B1F4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Y479" i="1" s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P75" i="1"/>
  <c r="BO74" i="1"/>
  <c r="BM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40" i="1" l="1"/>
  <c r="BN240" i="1"/>
  <c r="Z240" i="1"/>
  <c r="BP264" i="1"/>
  <c r="BN264" i="1"/>
  <c r="Z264" i="1"/>
  <c r="BP295" i="1"/>
  <c r="BN295" i="1"/>
  <c r="Z29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2" i="1"/>
  <c r="BN502" i="1"/>
  <c r="Z502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34" i="1"/>
  <c r="BN34" i="1"/>
  <c r="Z62" i="1"/>
  <c r="BN62" i="1"/>
  <c r="Z68" i="1"/>
  <c r="BN68" i="1"/>
  <c r="Z80" i="1"/>
  <c r="BN80" i="1"/>
  <c r="Z84" i="1"/>
  <c r="BN84" i="1"/>
  <c r="Z98" i="1"/>
  <c r="BN98" i="1"/>
  <c r="Z113" i="1"/>
  <c r="BN113" i="1"/>
  <c r="Z124" i="1"/>
  <c r="BN124" i="1"/>
  <c r="Z139" i="1"/>
  <c r="BN139" i="1"/>
  <c r="Z154" i="1"/>
  <c r="BN154" i="1"/>
  <c r="Z175" i="1"/>
  <c r="BN175" i="1"/>
  <c r="Z185" i="1"/>
  <c r="BN185" i="1"/>
  <c r="Z195" i="1"/>
  <c r="BN195" i="1"/>
  <c r="Z216" i="1"/>
  <c r="BN216" i="1"/>
  <c r="BP220" i="1"/>
  <c r="BN220" i="1"/>
  <c r="BP230" i="1"/>
  <c r="BN230" i="1"/>
  <c r="Z230" i="1"/>
  <c r="BP251" i="1"/>
  <c r="BN251" i="1"/>
  <c r="Z251" i="1"/>
  <c r="BP276" i="1"/>
  <c r="BN276" i="1"/>
  <c r="Z276" i="1"/>
  <c r="BP329" i="1"/>
  <c r="BN329" i="1"/>
  <c r="Z329" i="1"/>
  <c r="BP357" i="1"/>
  <c r="BN357" i="1"/>
  <c r="Z357" i="1"/>
  <c r="BP388" i="1"/>
  <c r="BN388" i="1"/>
  <c r="Z388" i="1"/>
  <c r="BP438" i="1"/>
  <c r="BN438" i="1"/>
  <c r="Z438" i="1"/>
  <c r="BP447" i="1"/>
  <c r="BN447" i="1"/>
  <c r="Z447" i="1"/>
  <c r="BP478" i="1"/>
  <c r="BN478" i="1"/>
  <c r="Z478" i="1"/>
  <c r="BP516" i="1"/>
  <c r="BN516" i="1"/>
  <c r="Z516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BP30" i="1"/>
  <c r="BN30" i="1"/>
  <c r="Z30" i="1"/>
  <c r="BP58" i="1"/>
  <c r="BN58" i="1"/>
  <c r="Z58" i="1"/>
  <c r="BP74" i="1"/>
  <c r="BN74" i="1"/>
  <c r="Z74" i="1"/>
  <c r="BP94" i="1"/>
  <c r="BN94" i="1"/>
  <c r="Z94" i="1"/>
  <c r="BP109" i="1"/>
  <c r="BN109" i="1"/>
  <c r="Z109" i="1"/>
  <c r="BP122" i="1"/>
  <c r="BN122" i="1"/>
  <c r="Z122" i="1"/>
  <c r="BP133" i="1"/>
  <c r="BN133" i="1"/>
  <c r="Z133" i="1"/>
  <c r="BP147" i="1"/>
  <c r="BN147" i="1"/>
  <c r="Z147" i="1"/>
  <c r="BP171" i="1"/>
  <c r="BN171" i="1"/>
  <c r="Z171" i="1"/>
  <c r="Y187" i="1"/>
  <c r="BP183" i="1"/>
  <c r="BN183" i="1"/>
  <c r="Z183" i="1"/>
  <c r="Z186" i="1" s="1"/>
  <c r="BP197" i="1"/>
  <c r="BN197" i="1"/>
  <c r="Z197" i="1"/>
  <c r="BP218" i="1"/>
  <c r="BN218" i="1"/>
  <c r="Z218" i="1"/>
  <c r="BP228" i="1"/>
  <c r="BN228" i="1"/>
  <c r="Z228" i="1"/>
  <c r="Y244" i="1"/>
  <c r="BP238" i="1"/>
  <c r="BN238" i="1"/>
  <c r="Z238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BP318" i="1"/>
  <c r="BN318" i="1"/>
  <c r="Z318" i="1"/>
  <c r="BP323" i="1"/>
  <c r="BN323" i="1"/>
  <c r="Z323" i="1"/>
  <c r="BP337" i="1"/>
  <c r="BN337" i="1"/>
  <c r="Z337" i="1"/>
  <c r="Y355" i="1"/>
  <c r="BP350" i="1"/>
  <c r="BN350" i="1"/>
  <c r="Z350" i="1"/>
  <c r="Y354" i="1"/>
  <c r="BP359" i="1"/>
  <c r="BN359" i="1"/>
  <c r="Z359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X596" i="1"/>
  <c r="X599" i="1"/>
  <c r="Y36" i="1"/>
  <c r="BP26" i="1"/>
  <c r="BN26" i="1"/>
  <c r="Z26" i="1"/>
  <c r="C605" i="1"/>
  <c r="BP54" i="1"/>
  <c r="BN54" i="1"/>
  <c r="Z54" i="1"/>
  <c r="BP70" i="1"/>
  <c r="BN70" i="1"/>
  <c r="Z70" i="1"/>
  <c r="BP86" i="1"/>
  <c r="BN86" i="1"/>
  <c r="Z86" i="1"/>
  <c r="BP100" i="1"/>
  <c r="BN100" i="1"/>
  <c r="Z100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Y160" i="1"/>
  <c r="BP158" i="1"/>
  <c r="BN158" i="1"/>
  <c r="Z158" i="1"/>
  <c r="BP177" i="1"/>
  <c r="BN177" i="1"/>
  <c r="Z177" i="1"/>
  <c r="Y186" i="1"/>
  <c r="BP193" i="1"/>
  <c r="BN193" i="1"/>
  <c r="Z193" i="1"/>
  <c r="BP214" i="1"/>
  <c r="BN214" i="1"/>
  <c r="Z214" i="1"/>
  <c r="BP224" i="1"/>
  <c r="BN224" i="1"/>
  <c r="Z224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Y283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BP345" i="1"/>
  <c r="BN345" i="1"/>
  <c r="Z345" i="1"/>
  <c r="BP351" i="1"/>
  <c r="BN351" i="1"/>
  <c r="Z351" i="1"/>
  <c r="BP370" i="1"/>
  <c r="BN370" i="1"/>
  <c r="Z370" i="1"/>
  <c r="BP376" i="1"/>
  <c r="BN376" i="1"/>
  <c r="Z376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BP537" i="1"/>
  <c r="BN537" i="1"/>
  <c r="Z537" i="1"/>
  <c r="BP539" i="1"/>
  <c r="BN539" i="1"/>
  <c r="Z539" i="1"/>
  <c r="Y581" i="1"/>
  <c r="BP579" i="1"/>
  <c r="BN579" i="1"/>
  <c r="Z579" i="1"/>
  <c r="B605" i="1"/>
  <c r="X597" i="1"/>
  <c r="Y64" i="1"/>
  <c r="Y102" i="1"/>
  <c r="Y101" i="1"/>
  <c r="Y181" i="1"/>
  <c r="Y256" i="1"/>
  <c r="T605" i="1"/>
  <c r="Y313" i="1"/>
  <c r="Y372" i="1"/>
  <c r="Y371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Y49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Y390" i="1"/>
  <c r="Y414" i="1"/>
  <c r="Y522" i="1"/>
  <c r="Y24" i="1"/>
  <c r="Y37" i="1"/>
  <c r="Y41" i="1"/>
  <c r="Y45" i="1"/>
  <c r="Y49" i="1"/>
  <c r="Y59" i="1"/>
  <c r="Y65" i="1"/>
  <c r="BP73" i="1"/>
  <c r="BN73" i="1"/>
  <c r="Z73" i="1"/>
  <c r="BP85" i="1"/>
  <c r="BN85" i="1"/>
  <c r="Z85" i="1"/>
  <c r="BP89" i="1"/>
  <c r="BN89" i="1"/>
  <c r="Z89" i="1"/>
  <c r="Y91" i="1"/>
  <c r="Y96" i="1"/>
  <c r="BP93" i="1"/>
  <c r="BN93" i="1"/>
  <c r="Z93" i="1"/>
  <c r="BP106" i="1"/>
  <c r="BN106" i="1"/>
  <c r="Z106" i="1"/>
  <c r="Y110" i="1"/>
  <c r="BP114" i="1"/>
  <c r="BN114" i="1"/>
  <c r="Z114" i="1"/>
  <c r="Y118" i="1"/>
  <c r="BP123" i="1"/>
  <c r="BN123" i="1"/>
  <c r="Z123" i="1"/>
  <c r="Y127" i="1"/>
  <c r="BP132" i="1"/>
  <c r="BN132" i="1"/>
  <c r="Z132" i="1"/>
  <c r="BP140" i="1"/>
  <c r="BN140" i="1"/>
  <c r="Z140" i="1"/>
  <c r="Y144" i="1"/>
  <c r="BP148" i="1"/>
  <c r="BN148" i="1"/>
  <c r="Z148" i="1"/>
  <c r="Y150" i="1"/>
  <c r="G605" i="1"/>
  <c r="Y156" i="1"/>
  <c r="BP153" i="1"/>
  <c r="BN153" i="1"/>
  <c r="Z153" i="1"/>
  <c r="Z155" i="1" s="1"/>
  <c r="BP170" i="1"/>
  <c r="BN170" i="1"/>
  <c r="Z170" i="1"/>
  <c r="BP178" i="1"/>
  <c r="BN178" i="1"/>
  <c r="Z178" i="1"/>
  <c r="BP196" i="1"/>
  <c r="BN196" i="1"/>
  <c r="Z196" i="1"/>
  <c r="BP209" i="1"/>
  <c r="BN209" i="1"/>
  <c r="Z209" i="1"/>
  <c r="Z210" i="1" s="1"/>
  <c r="Y222" i="1"/>
  <c r="BP213" i="1"/>
  <c r="BN213" i="1"/>
  <c r="Z213" i="1"/>
  <c r="BP225" i="1"/>
  <c r="BN225" i="1"/>
  <c r="Z225" i="1"/>
  <c r="BP229" i="1"/>
  <c r="BN229" i="1"/>
  <c r="Z229" i="1"/>
  <c r="BP233" i="1"/>
  <c r="BN233" i="1"/>
  <c r="Z233" i="1"/>
  <c r="BP254" i="1"/>
  <c r="BN254" i="1"/>
  <c r="Z254" i="1"/>
  <c r="M605" i="1"/>
  <c r="Y268" i="1"/>
  <c r="BP259" i="1"/>
  <c r="BN259" i="1"/>
  <c r="Z259" i="1"/>
  <c r="BP296" i="1"/>
  <c r="BN296" i="1"/>
  <c r="Z296" i="1"/>
  <c r="BP320" i="1"/>
  <c r="BN320" i="1"/>
  <c r="Z320" i="1"/>
  <c r="BP324" i="1"/>
  <c r="BN324" i="1"/>
  <c r="Z324" i="1"/>
  <c r="Y333" i="1"/>
  <c r="BP328" i="1"/>
  <c r="BN328" i="1"/>
  <c r="Z328" i="1"/>
  <c r="BP336" i="1"/>
  <c r="BN336" i="1"/>
  <c r="Z336" i="1"/>
  <c r="Y347" i="1"/>
  <c r="BP344" i="1"/>
  <c r="BN344" i="1"/>
  <c r="Z344" i="1"/>
  <c r="BP381" i="1"/>
  <c r="BN381" i="1"/>
  <c r="Z381" i="1"/>
  <c r="BP407" i="1"/>
  <c r="BN407" i="1"/>
  <c r="Z407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H9" i="1"/>
  <c r="A10" i="1"/>
  <c r="BP192" i="1"/>
  <c r="BN192" i="1"/>
  <c r="Z192" i="1"/>
  <c r="Y211" i="1"/>
  <c r="BP217" i="1"/>
  <c r="BN217" i="1"/>
  <c r="Z217" i="1"/>
  <c r="Y221" i="1"/>
  <c r="BP241" i="1"/>
  <c r="BN241" i="1"/>
  <c r="Z241" i="1"/>
  <c r="BP250" i="1"/>
  <c r="BN250" i="1"/>
  <c r="Z250" i="1"/>
  <c r="BP263" i="1"/>
  <c r="BN263" i="1"/>
  <c r="Z263" i="1"/>
  <c r="Y267" i="1"/>
  <c r="BP273" i="1"/>
  <c r="BN273" i="1"/>
  <c r="Z273" i="1"/>
  <c r="Y277" i="1"/>
  <c r="BP287" i="1"/>
  <c r="BN287" i="1"/>
  <c r="Z287" i="1"/>
  <c r="Y326" i="1"/>
  <c r="Y332" i="1"/>
  <c r="BP340" i="1"/>
  <c r="BN340" i="1"/>
  <c r="Z340" i="1"/>
  <c r="Y342" i="1"/>
  <c r="BP358" i="1"/>
  <c r="BN358" i="1"/>
  <c r="Z358" i="1"/>
  <c r="Z360" i="1" s="1"/>
  <c r="BP377" i="1"/>
  <c r="BN377" i="1"/>
  <c r="Z377" i="1"/>
  <c r="Y385" i="1"/>
  <c r="BP475" i="1"/>
  <c r="BN475" i="1"/>
  <c r="Z475" i="1"/>
  <c r="BP488" i="1"/>
  <c r="BN488" i="1"/>
  <c r="Z488" i="1"/>
  <c r="Y490" i="1"/>
  <c r="BP519" i="1"/>
  <c r="BN519" i="1"/>
  <c r="Z519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Y76" i="1"/>
  <c r="Z69" i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BP352" i="1"/>
  <c r="BN352" i="1"/>
  <c r="Z352" i="1"/>
  <c r="Y361" i="1"/>
  <c r="Y360" i="1"/>
  <c r="BP369" i="1"/>
  <c r="BN369" i="1"/>
  <c r="Z369" i="1"/>
  <c r="Z371" i="1" s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BP521" i="1"/>
  <c r="BN521" i="1"/>
  <c r="Z521" i="1"/>
  <c r="Y523" i="1"/>
  <c r="Y528" i="1"/>
  <c r="BP525" i="1"/>
  <c r="BN525" i="1"/>
  <c r="Z525" i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51" i="1" l="1"/>
  <c r="Z414" i="1"/>
  <c r="Z396" i="1"/>
  <c r="Z235" i="1"/>
  <c r="Z180" i="1"/>
  <c r="Z64" i="1"/>
  <c r="Z59" i="1"/>
  <c r="Z289" i="1"/>
  <c r="Z277" i="1"/>
  <c r="Z172" i="1"/>
  <c r="Z354" i="1"/>
  <c r="Z298" i="1"/>
  <c r="Z76" i="1"/>
  <c r="Z385" i="1"/>
  <c r="Z199" i="1"/>
  <c r="Z544" i="1"/>
  <c r="Z341" i="1"/>
  <c r="Z135" i="1"/>
  <c r="Z127" i="1"/>
  <c r="Z118" i="1"/>
  <c r="Z110" i="1"/>
  <c r="Z581" i="1"/>
  <c r="Z528" i="1"/>
  <c r="Z522" i="1"/>
  <c r="Z508" i="1"/>
  <c r="Z461" i="1"/>
  <c r="Z409" i="1"/>
  <c r="Z255" i="1"/>
  <c r="Z243" i="1"/>
  <c r="Z144" i="1"/>
  <c r="Z36" i="1"/>
  <c r="Z490" i="1"/>
  <c r="Z149" i="1"/>
  <c r="Z95" i="1"/>
  <c r="Z90" i="1"/>
  <c r="X598" i="1"/>
  <c r="Z575" i="1"/>
  <c r="Z561" i="1"/>
  <c r="Z479" i="1"/>
  <c r="Z456" i="1"/>
  <c r="Y597" i="1"/>
  <c r="Z332" i="1"/>
  <c r="Z267" i="1"/>
  <c r="Z221" i="1"/>
  <c r="Y595" i="1"/>
  <c r="Z422" i="1"/>
  <c r="Z325" i="1"/>
  <c r="Y599" i="1"/>
  <c r="Y596" i="1"/>
  <c r="Y598" i="1" s="1"/>
  <c r="Z347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<sst xmlns="http://schemas.openxmlformats.org/spreadsheetml/2006/main" count="2465" uniqueCount="787">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</sst>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139" sqref="AA139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120</v>
      </c>
      <c r="Y139" s="384">
        <f t="shared" si="21"/>
        <v>126</v>
      </c>
      <c r="Z139" s="36">
        <f>IFERROR(IF(Y139=0,"",ROUNDUP(Y139/H139,0)*0.02175),"")</f>
        <v>0.32624999999999998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127.97142857142858</v>
      </c>
      <c r="BN139" s="64">
        <f t="shared" si="23"/>
        <v>134.37</v>
      </c>
      <c r="BO139" s="64">
        <f t="shared" si="24"/>
        <v>0.25510204081632648</v>
      </c>
      <c r="BP139" s="64">
        <f t="shared" si="25"/>
        <v>0.26785714285714285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14.285714285714285</v>
      </c>
      <c r="Y144" s="385">
        <f>IFERROR(Y138/H138,"0")+IFERROR(Y139/H139,"0")+IFERROR(Y140/H140,"0")+IFERROR(Y141/H141,"0")+IFERROR(Y142/H142,"0")+IFERROR(Y143/H143,"0")</f>
        <v>15</v>
      </c>
      <c r="Z144" s="385">
        <f>IFERROR(IF(Z138="",0,Z138),"0")+IFERROR(IF(Z139="",0,Z139),"0")+IFERROR(IF(Z140="",0,Z140),"0")+IFERROR(IF(Z141="",0,Z141),"0")+IFERROR(IF(Z142="",0,Z142),"0")+IFERROR(IF(Z143="",0,Z143),"0")</f>
        <v>0.32624999999999998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120</v>
      </c>
      <c r="Y145" s="385">
        <f>IFERROR(SUM(Y138:Y143),"0")</f>
        <v>126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30</v>
      </c>
      <c r="Y183" s="384">
        <f>IFERROR(IF(X183="",0,CEILING((X183/$H183),1)*$H183),"")</f>
        <v>33.6</v>
      </c>
      <c r="Z183" s="36">
        <f>IFERROR(IF(Y183=0,"",ROUNDUP(Y183/H183,0)*0.02175),"")</f>
        <v>8.6999999999999994E-2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32.014285714285712</v>
      </c>
      <c r="BN183" s="64">
        <f>IFERROR(Y183*I183/H183,"0")</f>
        <v>35.856000000000002</v>
      </c>
      <c r="BO183" s="64">
        <f>IFERROR(1/J183*(X183/H183),"0")</f>
        <v>6.377551020408162E-2</v>
      </c>
      <c r="BP183" s="64">
        <f>IFERROR(1/J183*(Y183/H183),"0")</f>
        <v>7.1428571428571425E-2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3.5714285714285712</v>
      </c>
      <c r="Y186" s="385">
        <f>IFERROR(Y183/H183,"0")+IFERROR(Y184/H184,"0")+IFERROR(Y185/H185,"0")</f>
        <v>4</v>
      </c>
      <c r="Z186" s="385">
        <f>IFERROR(IF(Z183="",0,Z183),"0")+IFERROR(IF(Z184="",0,Z184),"0")+IFERROR(IF(Z185="",0,Z185),"0")</f>
        <v>8.6999999999999994E-2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30</v>
      </c>
      <c r="Y187" s="385">
        <f>IFERROR(SUM(Y183:Y185),"0")</f>
        <v>33.6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30</v>
      </c>
      <c r="Y192" s="384">
        <f t="shared" si="26"/>
        <v>33.6</v>
      </c>
      <c r="Z192" s="36">
        <f>IFERROR(IF(Y192=0,"",ROUNDUP(Y192/H192,0)*0.00753),"")</f>
        <v>6.0240000000000002E-2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31.857142857142858</v>
      </c>
      <c r="BN192" s="64">
        <f t="shared" si="28"/>
        <v>35.68</v>
      </c>
      <c r="BO192" s="64">
        <f t="shared" si="29"/>
        <v>4.5787545787545784E-2</v>
      </c>
      <c r="BP192" s="64">
        <f t="shared" si="30"/>
        <v>5.128205128205128E-2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8.3999999999999986</v>
      </c>
      <c r="Y196" s="384">
        <f t="shared" si="26"/>
        <v>8.4</v>
      </c>
      <c r="Z196" s="36">
        <f>IFERROR(IF(Y196=0,"",ROUNDUP(Y196/H196,0)*0.00502),"")</f>
        <v>2.0080000000000001E-2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8.7999999999999989</v>
      </c>
      <c r="BN196" s="64">
        <f t="shared" si="28"/>
        <v>8.8000000000000007</v>
      </c>
      <c r="BO196" s="64">
        <f t="shared" si="29"/>
        <v>1.7094017094017092E-2</v>
      </c>
      <c r="BP196" s="64">
        <f t="shared" si="30"/>
        <v>1.7094017094017096E-2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23.047619047619047</v>
      </c>
      <c r="Y199" s="385">
        <f>IFERROR(Y191/H191,"0")+IFERROR(Y192/H192,"0")+IFERROR(Y193/H193,"0")+IFERROR(Y194/H194,"0")+IFERROR(Y195/H195,"0")+IFERROR(Y196/H196,"0")+IFERROR(Y197/H197,"0")+IFERROR(Y198/H198,"0")</f>
        <v>24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0.17068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88.4</v>
      </c>
      <c r="Y200" s="385">
        <f>IFERROR(SUM(Y191:Y198),"0")</f>
        <v>92.4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10.8</v>
      </c>
      <c r="Y204" s="384">
        <f>IFERROR(IF(X204="",0,CEILING((X204/$H204),1)*$H204),"")</f>
        <v>10.8</v>
      </c>
      <c r="Z204" s="36">
        <f>IFERROR(IF(Y204=0,"",ROUNDUP(Y204/H204,0)*0.00753),"")</f>
        <v>3.0120000000000001E-2</v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11.6</v>
      </c>
      <c r="BN204" s="64">
        <f>IFERROR(Y204*I204/H204,"0")</f>
        <v>11.6</v>
      </c>
      <c r="BO204" s="64">
        <f>IFERROR(1/J204*(X204/H204),"0")</f>
        <v>2.564102564102564E-2</v>
      </c>
      <c r="BP204" s="64">
        <f>IFERROR(1/J204*(Y204/H204),"0")</f>
        <v>2.564102564102564E-2</v>
      </c>
    </row>
    <row r="205" spans="1:68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4</v>
      </c>
      <c r="Y205" s="385">
        <f>IFERROR(Y203/H203,"0")+IFERROR(Y204/H204,"0")</f>
        <v>4</v>
      </c>
      <c r="Z205" s="385">
        <f>IFERROR(IF(Z203="",0,Z203),"0")+IFERROR(IF(Z204="",0,Z204),"0")</f>
        <v>3.0120000000000001E-2</v>
      </c>
      <c r="AA205" s="386"/>
      <c r="AB205" s="386"/>
      <c r="AC205" s="386"/>
    </row>
    <row r="206" spans="1:68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10.8</v>
      </c>
      <c r="Y206" s="385">
        <f>IFERROR(SUM(Y203:Y204),"0")</f>
        <v>10.8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80</v>
      </c>
      <c r="Y213" s="384">
        <f t="shared" ref="Y213:Y220" si="31">IFERROR(IF(X213="",0,CEILING((X213/$H213),1)*$H213),"")</f>
        <v>81</v>
      </c>
      <c r="Z213" s="36">
        <f>IFERROR(IF(Y213=0,"",ROUNDUP(Y213/H213,0)*0.00937),"")</f>
        <v>0.14055000000000001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83.111111111111114</v>
      </c>
      <c r="BN213" s="64">
        <f t="shared" ref="BN213:BN220" si="33">IFERROR(Y213*I213/H213,"0")</f>
        <v>84.15</v>
      </c>
      <c r="BO213" s="64">
        <f t="shared" ref="BO213:BO220" si="34">IFERROR(1/J213*(X213/H213),"0")</f>
        <v>0.12345679012345677</v>
      </c>
      <c r="BP213" s="64">
        <f t="shared" ref="BP213:BP220" si="35">IFERROR(1/J213*(Y213/H213),"0")</f>
        <v>0.12499999999999999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180</v>
      </c>
      <c r="Y214" s="384">
        <f t="shared" si="31"/>
        <v>183.60000000000002</v>
      </c>
      <c r="Z214" s="36">
        <f>IFERROR(IF(Y214=0,"",ROUNDUP(Y214/H214,0)*0.00937),"")</f>
        <v>0.31857999999999997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187</v>
      </c>
      <c r="BN214" s="64">
        <f t="shared" si="33"/>
        <v>190.74</v>
      </c>
      <c r="BO214" s="64">
        <f t="shared" si="34"/>
        <v>0.27777777777777773</v>
      </c>
      <c r="BP214" s="64">
        <f t="shared" si="35"/>
        <v>0.28333333333333333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200</v>
      </c>
      <c r="Y215" s="384">
        <f t="shared" si="31"/>
        <v>205.20000000000002</v>
      </c>
      <c r="Z215" s="36">
        <f>IFERROR(IF(Y215=0,"",ROUNDUP(Y215/H215,0)*0.00937),"")</f>
        <v>0.35605999999999999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207.77777777777777</v>
      </c>
      <c r="BN215" s="64">
        <f t="shared" si="33"/>
        <v>213.18000000000004</v>
      </c>
      <c r="BO215" s="64">
        <f t="shared" si="34"/>
        <v>0.30864197530864196</v>
      </c>
      <c r="BP215" s="64">
        <f t="shared" si="35"/>
        <v>0.31666666666666665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50</v>
      </c>
      <c r="Y216" s="384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94.444444444444429</v>
      </c>
      <c r="Y221" s="385">
        <f>IFERROR(Y213/H213,"0")+IFERROR(Y214/H214,"0")+IFERROR(Y215/H215,"0")+IFERROR(Y216/H216,"0")+IFERROR(Y217/H217,"0")+IFERROR(Y218/H218,"0")+IFERROR(Y219/H219,"0")+IFERROR(Y220/H220,"0")</f>
        <v>97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0.90888999999999998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510</v>
      </c>
      <c r="Y222" s="385">
        <f>IFERROR(SUM(Y213:Y220),"0")</f>
        <v>523.80000000000007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120</v>
      </c>
      <c r="Y224" s="384">
        <f t="shared" ref="Y224:Y234" si="36">IFERROR(IF(X224="",0,CEILING((X224/$H224),1)*$H224),"")</f>
        <v>121.5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128.35555555555558</v>
      </c>
      <c r="BN224" s="64">
        <f t="shared" ref="BN224:BN234" si="38">IFERROR(Y224*I224/H224,"0")</f>
        <v>129.96</v>
      </c>
      <c r="BO224" s="64">
        <f t="shared" ref="BO224:BO234" si="39">IFERROR(1/J224*(X224/H224),"0")</f>
        <v>0.26455026455026454</v>
      </c>
      <c r="BP224" s="64">
        <f t="shared" ref="BP224:BP234" si="40">IFERROR(1/J224*(Y224/H224),"0")</f>
        <v>0.26785714285714285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150</v>
      </c>
      <c r="Y225" s="384">
        <f t="shared" si="36"/>
        <v>156</v>
      </c>
      <c r="Z225" s="36">
        <f>IFERROR(IF(Y225=0,"",ROUNDUP(Y225/H225,0)*0.02175),"")</f>
        <v>0.43499999999999994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160.84615384615387</v>
      </c>
      <c r="BN225" s="64">
        <f t="shared" si="38"/>
        <v>167.28000000000003</v>
      </c>
      <c r="BO225" s="64">
        <f t="shared" si="39"/>
        <v>0.34340659340659335</v>
      </c>
      <c r="BP225" s="64">
        <f t="shared" si="40"/>
        <v>0.3571428571428571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192</v>
      </c>
      <c r="Y228" s="384">
        <f t="shared" si="36"/>
        <v>192</v>
      </c>
      <c r="Z228" s="36">
        <f t="shared" ref="Z228:Z234" si="41">IFERROR(IF(Y228=0,"",ROUNDUP(Y228/H228,0)*0.00753),"")</f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215.20000000000002</v>
      </c>
      <c r="BN228" s="64">
        <f t="shared" si="38"/>
        <v>215.20000000000002</v>
      </c>
      <c r="BO228" s="64">
        <f t="shared" si="39"/>
        <v>0.51282051282051277</v>
      </c>
      <c r="BP228" s="64">
        <f t="shared" si="40"/>
        <v>0.51282051282051277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72</v>
      </c>
      <c r="Y230" s="384">
        <f t="shared" si="36"/>
        <v>72</v>
      </c>
      <c r="Z230" s="36">
        <f t="shared" si="41"/>
        <v>0.22590000000000002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80.160000000000011</v>
      </c>
      <c r="BN230" s="64">
        <f t="shared" si="38"/>
        <v>80.160000000000011</v>
      </c>
      <c r="BO230" s="64">
        <f t="shared" si="39"/>
        <v>0.19230769230769229</v>
      </c>
      <c r="BP230" s="64">
        <f t="shared" si="40"/>
        <v>0.19230769230769229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192</v>
      </c>
      <c r="Y231" s="384">
        <f t="shared" si="36"/>
        <v>192</v>
      </c>
      <c r="Z231" s="36">
        <f t="shared" si="41"/>
        <v>0.60240000000000005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213.76000000000002</v>
      </c>
      <c r="BN231" s="64">
        <f t="shared" si="38"/>
        <v>213.76000000000002</v>
      </c>
      <c r="BO231" s="64">
        <f t="shared" si="39"/>
        <v>0.51282051282051277</v>
      </c>
      <c r="BP231" s="64">
        <f t="shared" si="40"/>
        <v>0.51282051282051277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192</v>
      </c>
      <c r="Y233" s="384">
        <f t="shared" si="36"/>
        <v>192</v>
      </c>
      <c r="Z233" s="36">
        <f t="shared" si="41"/>
        <v>0.60240000000000005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213.76000000000002</v>
      </c>
      <c r="BN233" s="64">
        <f t="shared" si="38"/>
        <v>213.76000000000002</v>
      </c>
      <c r="BO233" s="64">
        <f t="shared" si="39"/>
        <v>0.51282051282051277</v>
      </c>
      <c r="BP233" s="64">
        <f t="shared" si="40"/>
        <v>0.51282051282051277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216</v>
      </c>
      <c r="Y234" s="384">
        <f t="shared" si="36"/>
        <v>216</v>
      </c>
      <c r="Z234" s="36">
        <f t="shared" si="41"/>
        <v>0.67769999999999997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241.02</v>
      </c>
      <c r="BN234" s="64">
        <f t="shared" si="38"/>
        <v>241.02</v>
      </c>
      <c r="BO234" s="64">
        <f t="shared" si="39"/>
        <v>0.57692307692307687</v>
      </c>
      <c r="BP234" s="64">
        <f t="shared" si="40"/>
        <v>0.57692307692307687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394.04558404558406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395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3.4720500000000003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1134</v>
      </c>
      <c r="Y236" s="385">
        <f>IFERROR(SUM(Y224:Y234),"0")</f>
        <v>1141.5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32</v>
      </c>
      <c r="Y241" s="384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35.626666666666672</v>
      </c>
      <c r="BN241" s="64">
        <f>IFERROR(Y241*I241/H241,"0")</f>
        <v>37.408000000000001</v>
      </c>
      <c r="BO241" s="64">
        <f>IFERROR(1/J241*(X241/H241),"0")</f>
        <v>8.5470085470085472E-2</v>
      </c>
      <c r="BP241" s="64">
        <f>IFERROR(1/J241*(Y241/H241),"0")</f>
        <v>8.9743589743589758E-2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24</v>
      </c>
      <c r="Y242" s="384">
        <f>IFERROR(IF(X242="",0,CEILING((X242/$H242),1)*$H242),"")</f>
        <v>24</v>
      </c>
      <c r="Z242" s="36">
        <f>IFERROR(IF(Y242=0,"",ROUNDUP(Y242/H242,0)*0.00753),"")</f>
        <v>7.5300000000000006E-2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26.720000000000002</v>
      </c>
      <c r="BN242" s="64">
        <f>IFERROR(Y242*I242/H242,"0")</f>
        <v>26.720000000000002</v>
      </c>
      <c r="BO242" s="64">
        <f>IFERROR(1/J242*(X242/H242),"0")</f>
        <v>6.4102564102564097E-2</v>
      </c>
      <c r="BP242" s="64">
        <f>IFERROR(1/J242*(Y242/H242),"0")</f>
        <v>6.4102564102564097E-2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23.333333333333336</v>
      </c>
      <c r="Y243" s="385">
        <f>IFERROR(Y238/H238,"0")+IFERROR(Y239/H239,"0")+IFERROR(Y240/H240,"0")+IFERROR(Y241/H241,"0")+IFERROR(Y242/H242,"0")</f>
        <v>24</v>
      </c>
      <c r="Z243" s="385">
        <f>IFERROR(IF(Z238="",0,Z238),"0")+IFERROR(IF(Z239="",0,Z239),"0")+IFERROR(IF(Z240="",0,Z240),"0")+IFERROR(IF(Z241="",0,Z241),"0")+IFERROR(IF(Z242="",0,Z242),"0")</f>
        <v>0.18071999999999999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56</v>
      </c>
      <c r="Y244" s="385">
        <f>IFERROR(SUM(Y238:Y242),"0")</f>
        <v>57.6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100</v>
      </c>
      <c r="Y328" s="384">
        <f>IFERROR(IF(X328="",0,CEILING((X328/$H328),1)*$H328),"")</f>
        <v>100.80000000000001</v>
      </c>
      <c r="Z328" s="36">
        <f>IFERROR(IF(Y328=0,"",ROUNDUP(Y328/H328,0)*0.00753),"")</f>
        <v>0.18071999999999999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106.19047619047619</v>
      </c>
      <c r="BN328" s="64">
        <f>IFERROR(Y328*I328/H328,"0")</f>
        <v>107.04</v>
      </c>
      <c r="BO328" s="64">
        <f>IFERROR(1/J328*(X328/H328),"0")</f>
        <v>0.15262515262515264</v>
      </c>
      <c r="BP328" s="64">
        <f>IFERROR(1/J328*(Y328/H328),"0")</f>
        <v>0.15384615384615385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23.80952380952381</v>
      </c>
      <c r="Y332" s="385">
        <f>IFERROR(Y328/H328,"0")+IFERROR(Y329/H329,"0")+IFERROR(Y330/H330,"0")+IFERROR(Y331/H331,"0")</f>
        <v>24</v>
      </c>
      <c r="Z332" s="385">
        <f>IFERROR(IF(Z328="",0,Z328),"0")+IFERROR(IF(Z329="",0,Z329),"0")+IFERROR(IF(Z330="",0,Z330),"0")+IFERROR(IF(Z331="",0,Z331),"0")</f>
        <v>0.18071999999999999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100</v>
      </c>
      <c r="Y333" s="385">
        <f>IFERROR(SUM(Y328:Y331),"0")</f>
        <v>100.80000000000001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2500</v>
      </c>
      <c r="Y377" s="384">
        <f t="shared" si="67"/>
        <v>2505</v>
      </c>
      <c r="Z377" s="36">
        <f>IFERROR(IF(Y377=0,"",ROUNDUP(Y377/H377,0)*0.02175),"")</f>
        <v>3.6322499999999995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2580</v>
      </c>
      <c r="BN377" s="64">
        <f t="shared" si="69"/>
        <v>2585.1600000000003</v>
      </c>
      <c r="BO377" s="64">
        <f t="shared" si="70"/>
        <v>3.4722222222222219</v>
      </c>
      <c r="BP377" s="64">
        <f t="shared" si="71"/>
        <v>3.4791666666666665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1500</v>
      </c>
      <c r="Y381" s="384">
        <f t="shared" si="67"/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1548</v>
      </c>
      <c r="BN381" s="64">
        <f t="shared" si="69"/>
        <v>1548</v>
      </c>
      <c r="BO381" s="64">
        <f t="shared" si="70"/>
        <v>2.083333333333333</v>
      </c>
      <c r="BP381" s="64">
        <f t="shared" si="71"/>
        <v>2.083333333333333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6</v>
      </c>
      <c r="Y384" s="384">
        <f t="shared" si="67"/>
        <v>10</v>
      </c>
      <c r="Z384" s="36">
        <f>IFERROR(IF(Y384=0,"",ROUNDUP(Y384/H384,0)*0.00937),"")</f>
        <v>1.874E-2</v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6.2519999999999998</v>
      </c>
      <c r="BN384" s="64">
        <f t="shared" si="69"/>
        <v>10.42</v>
      </c>
      <c r="BO384" s="64">
        <f t="shared" si="70"/>
        <v>0.01</v>
      </c>
      <c r="BP384" s="64">
        <f t="shared" si="71"/>
        <v>1.6666666666666666E-2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401.2</v>
      </c>
      <c r="Y385" s="385">
        <f>IFERROR(Y376/H376,"0")+IFERROR(Y377/H377,"0")+IFERROR(Y378/H378,"0")+IFERROR(Y379/H379,"0")+IFERROR(Y380/H380,"0")+IFERROR(Y381/H381,"0")+IFERROR(Y382/H382,"0")+IFERROR(Y383/H383,"0")+IFERROR(Y384/H384,"0")</f>
        <v>403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8.7404899999999994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6006</v>
      </c>
      <c r="Y386" s="385">
        <f>IFERROR(SUM(Y376:Y384),"0")</f>
        <v>6025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1500</v>
      </c>
      <c r="Y388" s="384">
        <f>IFERROR(IF(X388="",0,CEILING((X388/$H388),1)*$H388),"")</f>
        <v>1500</v>
      </c>
      <c r="Z388" s="36">
        <f>IFERROR(IF(Y388=0,"",ROUNDUP(Y388/H388,0)*0.02175),"")</f>
        <v>2.1749999999999998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1548</v>
      </c>
      <c r="BN388" s="64">
        <f>IFERROR(Y388*I388/H388,"0")</f>
        <v>1548</v>
      </c>
      <c r="BO388" s="64">
        <f>IFERROR(1/J388*(X388/H388),"0")</f>
        <v>2.083333333333333</v>
      </c>
      <c r="BP388" s="64">
        <f>IFERROR(1/J388*(Y388/H388),"0")</f>
        <v>2.083333333333333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100</v>
      </c>
      <c r="Y390" s="385">
        <f>IFERROR(Y388/H388,"0")+IFERROR(Y389/H389,"0")</f>
        <v>100</v>
      </c>
      <c r="Z390" s="385">
        <f>IFERROR(IF(Z388="",0,Z388),"0")+IFERROR(IF(Z389="",0,Z389),"0")</f>
        <v>2.1749999999999998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1500</v>
      </c>
      <c r="Y391" s="385">
        <f>IFERROR(SUM(Y388:Y389),"0")</f>
        <v>1500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50</v>
      </c>
      <c r="Y395" s="384">
        <f>IFERROR(IF(X395="",0,CEILING((X395/$H395),1)*$H395),"")</f>
        <v>54.6</v>
      </c>
      <c r="Z395" s="36">
        <f>IFERROR(IF(Y395=0,"",ROUNDUP(Y395/H395,0)*0.02175),"")</f>
        <v>0.15225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53.61538461538462</v>
      </c>
      <c r="BN395" s="64">
        <f>IFERROR(Y395*I395/H395,"0")</f>
        <v>58.548000000000009</v>
      </c>
      <c r="BO395" s="64">
        <f>IFERROR(1/J395*(X395/H395),"0")</f>
        <v>0.11446886446886446</v>
      </c>
      <c r="BP395" s="64">
        <f>IFERROR(1/J395*(Y395/H395),"0")</f>
        <v>0.125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6.4102564102564106</v>
      </c>
      <c r="Y396" s="385">
        <f>IFERROR(Y393/H393,"0")+IFERROR(Y394/H394,"0")+IFERROR(Y395/H395,"0")</f>
        <v>7</v>
      </c>
      <c r="Z396" s="385">
        <f>IFERROR(IF(Z393="",0,Z393),"0")+IFERROR(IF(Z394="",0,Z394),"0")+IFERROR(IF(Z395="",0,Z395),"0")</f>
        <v>0.15225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50</v>
      </c>
      <c r="Y397" s="385">
        <f>IFERROR(SUM(Y393:Y395),"0")</f>
        <v>54.6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250</v>
      </c>
      <c r="Y399" s="384">
        <f>IFERROR(IF(X399="",0,CEILING((X399/$H399),1)*$H399),"")</f>
        <v>257.39999999999998</v>
      </c>
      <c r="Z399" s="36">
        <f>IFERROR(IF(Y399=0,"",ROUNDUP(Y399/H399,0)*0.02175),"")</f>
        <v>0.71775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268.07692307692309</v>
      </c>
      <c r="BN399" s="64">
        <f>IFERROR(Y399*I399/H399,"0")</f>
        <v>276.012</v>
      </c>
      <c r="BO399" s="64">
        <f>IFERROR(1/J399*(X399/H399),"0")</f>
        <v>0.57234432234432231</v>
      </c>
      <c r="BP399" s="64">
        <f>IFERROR(1/J399*(Y399/H399),"0")</f>
        <v>0.5892857142857143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32.051282051282051</v>
      </c>
      <c r="Y401" s="385">
        <f>IFERROR(Y399/H399,"0")+IFERROR(Y400/H400,"0")</f>
        <v>33</v>
      </c>
      <c r="Z401" s="385">
        <f>IFERROR(IF(Z399="",0,Z399),"0")+IFERROR(IF(Z400="",0,Z400),"0")</f>
        <v>0.71775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250</v>
      </c>
      <c r="Y402" s="385">
        <f>IFERROR(SUM(Y399:Y400),"0")</f>
        <v>257.39999999999998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100</v>
      </c>
      <c r="Y417" s="384">
        <f>IFERROR(IF(X417="",0,CEILING((X417/$H417),1)*$H417),"")</f>
        <v>101.39999999999999</v>
      </c>
      <c r="Z417" s="36">
        <f>IFERROR(IF(Y417=0,"",ROUNDUP(Y417/H417,0)*0.02175),"")</f>
        <v>0.28275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107.23076923076924</v>
      </c>
      <c r="BN417" s="64">
        <f>IFERROR(Y417*I417/H417,"0")</f>
        <v>108.732</v>
      </c>
      <c r="BO417" s="64">
        <f>IFERROR(1/J417*(X417/H417),"0")</f>
        <v>0.22893772893772893</v>
      </c>
      <c r="BP417" s="64">
        <f>IFERROR(1/J417*(Y417/H417),"0")</f>
        <v>0.23214285714285712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12.820512820512821</v>
      </c>
      <c r="Y422" s="385">
        <f>IFERROR(Y417/H417,"0")+IFERROR(Y418/H418,"0")+IFERROR(Y419/H419,"0")+IFERROR(Y420/H420,"0")+IFERROR(Y421/H421,"0")</f>
        <v>13</v>
      </c>
      <c r="Z422" s="385">
        <f>IFERROR(IF(Z417="",0,Z417),"0")+IFERROR(IF(Z418="",0,Z418),"0")+IFERROR(IF(Z419="",0,Z419),"0")+IFERROR(IF(Z420="",0,Z420),"0")+IFERROR(IF(Z421="",0,Z421),"0")</f>
        <v>0.28275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100</v>
      </c>
      <c r="Y423" s="385">
        <f>IFERROR(SUM(Y417:Y421),"0")</f>
        <v>101.39999999999999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10.5</v>
      </c>
      <c r="Y437" s="384">
        <f t="shared" si="72"/>
        <v>12.600000000000001</v>
      </c>
      <c r="Z437" s="36">
        <f>IFERROR(IF(Y437=0,"",ROUNDUP(Y437/H437,0)*0.00753),"")</f>
        <v>2.2589999999999999E-2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11.074999999999999</v>
      </c>
      <c r="BN437" s="64">
        <f t="shared" si="74"/>
        <v>13.290000000000001</v>
      </c>
      <c r="BO437" s="64">
        <f t="shared" si="75"/>
        <v>1.6025641025641024E-2</v>
      </c>
      <c r="BP437" s="64">
        <f t="shared" si="76"/>
        <v>1.9230769230769232E-2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2.2589999999999999E-2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10.5</v>
      </c>
      <c r="Y457" s="385">
        <f>IFERROR(SUM(Y435:Y455),"0")</f>
        <v>12.600000000000001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100</v>
      </c>
      <c r="Y473" s="384">
        <f t="shared" ref="Y473:Y478" si="78">IFERROR(IF(X473="",0,CEILING((X473/$H473),1)*$H473),"")</f>
        <v>100.80000000000001</v>
      </c>
      <c r="Z473" s="36">
        <f>IFERROR(IF(Y473=0,"",ROUNDUP(Y473/H473,0)*0.00753),"")</f>
        <v>0.18071999999999999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105.47619047619047</v>
      </c>
      <c r="BN473" s="64">
        <f t="shared" ref="BN473:BN478" si="80">IFERROR(Y473*I473/H473,"0")</f>
        <v>106.32000000000001</v>
      </c>
      <c r="BO473" s="64">
        <f t="shared" ref="BO473:BO478" si="81">IFERROR(1/J473*(X473/H473),"0")</f>
        <v>0.15262515262515264</v>
      </c>
      <c r="BP473" s="64">
        <f t="shared" ref="BP473:BP478" si="82">IFERROR(1/J473*(Y473/H473),"0")</f>
        <v>0.15384615384615385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23.80952380952381</v>
      </c>
      <c r="Y479" s="385">
        <f>IFERROR(Y473/H473,"0")+IFERROR(Y474/H474,"0")+IFERROR(Y475/H475,"0")+IFERROR(Y476/H476,"0")+IFERROR(Y477/H477,"0")+IFERROR(Y478/H478,"0")</f>
        <v>24</v>
      </c>
      <c r="Z479" s="385">
        <f>IFERROR(IF(Z473="",0,Z473),"0")+IFERROR(IF(Z474="",0,Z474),"0")+IFERROR(IF(Z475="",0,Z475),"0")+IFERROR(IF(Z476="",0,Z476),"0")+IFERROR(IF(Z477="",0,Z477),"0")+IFERROR(IF(Z478="",0,Z478),"0")</f>
        <v>0.18071999999999999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100</v>
      </c>
      <c r="Y480" s="385">
        <f>IFERROR(SUM(Y473:Y478),"0")</f>
        <v>100.80000000000001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idden="1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hidden="1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130</v>
      </c>
      <c r="Y555" s="384">
        <f t="shared" si="99"/>
        <v>130.20000000000002</v>
      </c>
      <c r="Z555" s="36">
        <f>IFERROR(IF(Y555=0,"",ROUNDUP(Y555/H555,0)*0.00753),"")</f>
        <v>0.23343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138.04761904761904</v>
      </c>
      <c r="BN555" s="64">
        <f t="shared" si="101"/>
        <v>138.26000000000002</v>
      </c>
      <c r="BO555" s="64">
        <f t="shared" si="102"/>
        <v>0.1984126984126984</v>
      </c>
      <c r="BP555" s="64">
        <f t="shared" si="103"/>
        <v>0.19871794871794873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30.952380952380953</v>
      </c>
      <c r="Y561" s="385">
        <f>IFERROR(Y554/H554,"0")+IFERROR(Y555/H555,"0")+IFERROR(Y556/H556,"0")+IFERROR(Y557/H557,"0")+IFERROR(Y558/H558,"0")+IFERROR(Y559/H559,"0")+IFERROR(Y560/H560,"0")</f>
        <v>31.000000000000004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0.23343</v>
      </c>
      <c r="AA561" s="386"/>
      <c r="AB561" s="386"/>
      <c r="AC561" s="386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130</v>
      </c>
      <c r="Y562" s="385">
        <f>IFERROR(SUM(Y554:Y560),"0")</f>
        <v>130.20000000000002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1300</v>
      </c>
      <c r="Y564" s="384">
        <f>IFERROR(IF(X564="",0,CEILING((X564/$H564),1)*$H564),"")</f>
        <v>1302.5999999999999</v>
      </c>
      <c r="Z564" s="36">
        <f>IFERROR(IF(Y564=0,"",ROUNDUP(Y564/H564,0)*0.02175),"")</f>
        <v>3.6322499999999995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1394.0000000000002</v>
      </c>
      <c r="BN564" s="64">
        <f>IFERROR(Y564*I564/H564,"0")</f>
        <v>1396.788</v>
      </c>
      <c r="BO564" s="64">
        <f>IFERROR(1/J564*(X564/H564),"0")</f>
        <v>2.9761904761904758</v>
      </c>
      <c r="BP564" s="64">
        <f>IFERROR(1/J564*(Y564/H564),"0")</f>
        <v>2.9821428571428568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166.66666666666666</v>
      </c>
      <c r="Y568" s="385">
        <f>IFERROR(Y564/H564,"0")+IFERROR(Y565/H565,"0")+IFERROR(Y566/H566,"0")+IFERROR(Y567/H567,"0")</f>
        <v>167</v>
      </c>
      <c r="Z568" s="385">
        <f>IFERROR(IF(Z564="",0,Z564),"0")+IFERROR(IF(Z565="",0,Z565),"0")+IFERROR(IF(Z566="",0,Z566),"0")+IFERROR(IF(Z567="",0,Z567),"0")</f>
        <v>3.6322499999999995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1300</v>
      </c>
      <c r="Y569" s="385">
        <f>IFERROR(SUM(Y564:Y567),"0")</f>
        <v>1302.5999999999999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11495.7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11571.1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12040.584167277169</v>
      </c>
      <c r="Y596" s="385">
        <f>IFERROR(SUM(BN22:BN592),"0")</f>
        <v>12120.154000000002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20</v>
      </c>
      <c r="Y597" s="38">
        <f>ROUNDUP(SUM(BP22:BP592),0)</f>
        <v>20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12540.584167277169</v>
      </c>
      <c r="Y598" s="385">
        <f>GrossWeightTotalR+PalletQtyTotalR*25</f>
        <v>12620.154000000002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1356.9482702482703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1368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21.493659999999998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126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33.6</v>
      </c>
      <c r="I605" s="46">
        <f>IFERROR(Y191*1,"0")+IFERROR(Y192*1,"0")+IFERROR(Y193*1,"0")+IFERROR(Y194*1,"0")+IFERROR(Y195*1,"0")+IFERROR(Y196*1,"0")+IFERROR(Y197*1,"0")+IFERROR(Y198*1,"0")</f>
        <v>92.4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1733.6999999999998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100.80000000000001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7837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101.39999999999999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12.600000000000001</v>
      </c>
      <c r="Z605" s="46">
        <f>IFERROR(Y469*1,"0")+IFERROR(Y473*1,"0")+IFERROR(Y474*1,"0")+IFERROR(Y475*1,"0")+IFERROR(Y476*1,"0")+IFERROR(Y477*1,"0")+IFERROR(Y478*1,"0")+IFERROR(Y482*1,"0")</f>
        <v>100.80000000000001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1432.8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34,00"/>
        <filter val="1 300,00"/>
        <filter val="1 356,95"/>
        <filter val="1 500,00"/>
        <filter val="10,50"/>
        <filter val="10,80"/>
        <filter val="100,00"/>
        <filter val="11 495,70"/>
        <filter val="12 040,58"/>
        <filter val="12 540,58"/>
        <filter val="12,82"/>
        <filter val="120,00"/>
        <filter val="130,00"/>
        <filter val="14,29"/>
        <filter val="150,00"/>
        <filter val="166,67"/>
        <filter val="180,00"/>
        <filter val="192,00"/>
        <filter val="2 000,00"/>
        <filter val="2 500,00"/>
        <filter val="2,50"/>
        <filter val="20"/>
        <filter val="200,00"/>
        <filter val="216,00"/>
        <filter val="23,05"/>
        <filter val="23,33"/>
        <filter val="23,81"/>
        <filter val="24,00"/>
        <filter val="250,00"/>
        <filter val="3,57"/>
        <filter val="30,00"/>
        <filter val="30,95"/>
        <filter val="32,00"/>
        <filter val="32,05"/>
        <filter val="394,05"/>
        <filter val="4,00"/>
        <filter val="401,20"/>
        <filter val="50,00"/>
        <filter val="510,00"/>
        <filter val="56,00"/>
        <filter val="6 006,00"/>
        <filter val="6,00"/>
        <filter val="6,41"/>
        <filter val="72,00"/>
        <filter val="8,40"/>
        <filter val="80,00"/>
        <filter val="88,40"/>
        <filter val="94,44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