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CA5F0D-68ED-4179-9A93-406572A381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3" i="1" s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O272" i="1"/>
  <c r="BM272" i="1"/>
  <c r="Y272" i="1"/>
  <c r="BO271" i="1"/>
  <c r="BM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59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18" i="1" l="1"/>
  <c r="BN218" i="1"/>
  <c r="Z218" i="1"/>
  <c r="BP238" i="1"/>
  <c r="BN238" i="1"/>
  <c r="Z238" i="1"/>
  <c r="BP262" i="1"/>
  <c r="BN262" i="1"/>
  <c r="Z262" i="1"/>
  <c r="BP297" i="1"/>
  <c r="BN297" i="1"/>
  <c r="Z297" i="1"/>
  <c r="BP337" i="1"/>
  <c r="BN337" i="1"/>
  <c r="Z337" i="1"/>
  <c r="BP376" i="1"/>
  <c r="BN376" i="1"/>
  <c r="Z376" i="1"/>
  <c r="BP418" i="1"/>
  <c r="BN418" i="1"/>
  <c r="Z418" i="1"/>
  <c r="BP453" i="1"/>
  <c r="BN453" i="1"/>
  <c r="Z453" i="1"/>
  <c r="Y496" i="1"/>
  <c r="Y495" i="1"/>
  <c r="BP494" i="1"/>
  <c r="BN494" i="1"/>
  <c r="Z494" i="1"/>
  <c r="Z495" i="1" s="1"/>
  <c r="BP500" i="1"/>
  <c r="BN500" i="1"/>
  <c r="Z500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D605" i="1"/>
  <c r="Z84" i="1"/>
  <c r="BN84" i="1"/>
  <c r="Y91" i="1"/>
  <c r="Z98" i="1"/>
  <c r="BN98" i="1"/>
  <c r="Y101" i="1"/>
  <c r="Z109" i="1"/>
  <c r="BN109" i="1"/>
  <c r="Z122" i="1"/>
  <c r="BN122" i="1"/>
  <c r="Y127" i="1"/>
  <c r="Z141" i="1"/>
  <c r="BN141" i="1"/>
  <c r="Z158" i="1"/>
  <c r="BN158" i="1"/>
  <c r="Y161" i="1"/>
  <c r="Z175" i="1"/>
  <c r="BN175" i="1"/>
  <c r="Y180" i="1"/>
  <c r="Z192" i="1"/>
  <c r="BN192" i="1"/>
  <c r="Z203" i="1"/>
  <c r="BN203" i="1"/>
  <c r="BP228" i="1"/>
  <c r="BN228" i="1"/>
  <c r="Z228" i="1"/>
  <c r="BP249" i="1"/>
  <c r="BN249" i="1"/>
  <c r="Z249" i="1"/>
  <c r="Y283" i="1"/>
  <c r="Y282" i="1"/>
  <c r="BP281" i="1"/>
  <c r="BN281" i="1"/>
  <c r="Z281" i="1"/>
  <c r="Z282" i="1" s="1"/>
  <c r="BP286" i="1"/>
  <c r="BN286" i="1"/>
  <c r="Z286" i="1"/>
  <c r="BP323" i="1"/>
  <c r="BN323" i="1"/>
  <c r="Z323" i="1"/>
  <c r="BP357" i="1"/>
  <c r="BN357" i="1"/>
  <c r="Z357" i="1"/>
  <c r="BP384" i="1"/>
  <c r="BN384" i="1"/>
  <c r="Z384" i="1"/>
  <c r="BP440" i="1"/>
  <c r="BN440" i="1"/>
  <c r="Z440" i="1"/>
  <c r="BP476" i="1"/>
  <c r="BN476" i="1"/>
  <c r="Z476" i="1"/>
  <c r="BP512" i="1"/>
  <c r="BN512" i="1"/>
  <c r="Z512" i="1"/>
  <c r="BP537" i="1"/>
  <c r="BN537" i="1"/>
  <c r="Z537" i="1"/>
  <c r="BP539" i="1"/>
  <c r="BN539" i="1"/>
  <c r="Z539" i="1"/>
  <c r="Y581" i="1"/>
  <c r="BP579" i="1"/>
  <c r="BN579" i="1"/>
  <c r="Z579" i="1"/>
  <c r="Z581" i="1" s="1"/>
  <c r="Y206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5" i="1"/>
  <c r="BN55" i="1"/>
  <c r="BP63" i="1"/>
  <c r="BN63" i="1"/>
  <c r="Z63" i="1"/>
  <c r="BP80" i="1"/>
  <c r="BN80" i="1"/>
  <c r="Z80" i="1"/>
  <c r="BP94" i="1"/>
  <c r="BN94" i="1"/>
  <c r="Z94" i="1"/>
  <c r="BP107" i="1"/>
  <c r="BN107" i="1"/>
  <c r="Z107" i="1"/>
  <c r="BP117" i="1"/>
  <c r="BN117" i="1"/>
  <c r="Z117" i="1"/>
  <c r="Y135" i="1"/>
  <c r="BP130" i="1"/>
  <c r="BN130" i="1"/>
  <c r="Z130" i="1"/>
  <c r="Y144" i="1"/>
  <c r="BP139" i="1"/>
  <c r="BN139" i="1"/>
  <c r="Z139" i="1"/>
  <c r="G605" i="1"/>
  <c r="BP154" i="1"/>
  <c r="BN154" i="1"/>
  <c r="Z154" i="1"/>
  <c r="BP171" i="1"/>
  <c r="BN171" i="1"/>
  <c r="Z171" i="1"/>
  <c r="BP184" i="1"/>
  <c r="BN184" i="1"/>
  <c r="Z184" i="1"/>
  <c r="BP198" i="1"/>
  <c r="BN198" i="1"/>
  <c r="Z198" i="1"/>
  <c r="BP216" i="1"/>
  <c r="BN216" i="1"/>
  <c r="Z216" i="1"/>
  <c r="BP226" i="1"/>
  <c r="BN226" i="1"/>
  <c r="Z226" i="1"/>
  <c r="BP234" i="1"/>
  <c r="BN234" i="1"/>
  <c r="Z234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BP295" i="1"/>
  <c r="BN295" i="1"/>
  <c r="Z295" i="1"/>
  <c r="BP321" i="1"/>
  <c r="BN321" i="1"/>
  <c r="Z321" i="1"/>
  <c r="Y341" i="1"/>
  <c r="BP335" i="1"/>
  <c r="BN335" i="1"/>
  <c r="Z335" i="1"/>
  <c r="BP353" i="1"/>
  <c r="BN353" i="1"/>
  <c r="Z353" i="1"/>
  <c r="Z22" i="1"/>
  <c r="Z23" i="1" s="1"/>
  <c r="BN22" i="1"/>
  <c r="BP22" i="1"/>
  <c r="Z29" i="1"/>
  <c r="BN29" i="1"/>
  <c r="Z35" i="1"/>
  <c r="BN35" i="1"/>
  <c r="Z55" i="1"/>
  <c r="BP69" i="1"/>
  <c r="BN69" i="1"/>
  <c r="Z69" i="1"/>
  <c r="BP86" i="1"/>
  <c r="BN86" i="1"/>
  <c r="Z86" i="1"/>
  <c r="BP100" i="1"/>
  <c r="BN100" i="1"/>
  <c r="Z100" i="1"/>
  <c r="Y119" i="1"/>
  <c r="BP113" i="1"/>
  <c r="BN113" i="1"/>
  <c r="Z113" i="1"/>
  <c r="BP124" i="1"/>
  <c r="BN124" i="1"/>
  <c r="Z124" i="1"/>
  <c r="BP131" i="1"/>
  <c r="BN131" i="1"/>
  <c r="Z131" i="1"/>
  <c r="BP143" i="1"/>
  <c r="BN143" i="1"/>
  <c r="Z143" i="1"/>
  <c r="BP164" i="1"/>
  <c r="BN164" i="1"/>
  <c r="Z164" i="1"/>
  <c r="BP177" i="1"/>
  <c r="BN177" i="1"/>
  <c r="Z177" i="1"/>
  <c r="BP194" i="1"/>
  <c r="BN194" i="1"/>
  <c r="Z194" i="1"/>
  <c r="BP209" i="1"/>
  <c r="BN209" i="1"/>
  <c r="Z209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S605" i="1"/>
  <c r="Y303" i="1"/>
  <c r="BP302" i="1"/>
  <c r="BN302" i="1"/>
  <c r="Z302" i="1"/>
  <c r="Z303" i="1" s="1"/>
  <c r="T605" i="1"/>
  <c r="Y308" i="1"/>
  <c r="BP307" i="1"/>
  <c r="BN307" i="1"/>
  <c r="Z307" i="1"/>
  <c r="Z308" i="1" s="1"/>
  <c r="Y313" i="1"/>
  <c r="BP311" i="1"/>
  <c r="BN311" i="1"/>
  <c r="Z311" i="1"/>
  <c r="BP329" i="1"/>
  <c r="BN329" i="1"/>
  <c r="Z329" i="1"/>
  <c r="BP339" i="1"/>
  <c r="BN339" i="1"/>
  <c r="Z339" i="1"/>
  <c r="BP382" i="1"/>
  <c r="BN382" i="1"/>
  <c r="Z382" i="1"/>
  <c r="BP400" i="1"/>
  <c r="BN400" i="1"/>
  <c r="Z400" i="1"/>
  <c r="Y414" i="1"/>
  <c r="BP412" i="1"/>
  <c r="BN412" i="1"/>
  <c r="Z412" i="1"/>
  <c r="BP438" i="1"/>
  <c r="BN438" i="1"/>
  <c r="Z438" i="1"/>
  <c r="BP446" i="1"/>
  <c r="BN446" i="1"/>
  <c r="Z446" i="1"/>
  <c r="BP451" i="1"/>
  <c r="BN451" i="1"/>
  <c r="Z451" i="1"/>
  <c r="BP474" i="1"/>
  <c r="BN474" i="1"/>
  <c r="Z474" i="1"/>
  <c r="BP489" i="1"/>
  <c r="BN489" i="1"/>
  <c r="Z489" i="1"/>
  <c r="BP506" i="1"/>
  <c r="BN506" i="1"/>
  <c r="Z506" i="1"/>
  <c r="BP520" i="1"/>
  <c r="BN520" i="1"/>
  <c r="Z52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90" i="1"/>
  <c r="Y102" i="1"/>
  <c r="Y118" i="1"/>
  <c r="Y136" i="1"/>
  <c r="Y149" i="1"/>
  <c r="Y160" i="1"/>
  <c r="Y181" i="1"/>
  <c r="J605" i="1"/>
  <c r="Y222" i="1"/>
  <c r="Y236" i="1"/>
  <c r="Y244" i="1"/>
  <c r="U605" i="1"/>
  <c r="Y347" i="1"/>
  <c r="Y355" i="1"/>
  <c r="Y361" i="1"/>
  <c r="Z359" i="1"/>
  <c r="BN359" i="1"/>
  <c r="Y372" i="1"/>
  <c r="Z370" i="1"/>
  <c r="BN370" i="1"/>
  <c r="Y385" i="1"/>
  <c r="Z378" i="1"/>
  <c r="BN378" i="1"/>
  <c r="Y390" i="1"/>
  <c r="BP388" i="1"/>
  <c r="BN388" i="1"/>
  <c r="Z388" i="1"/>
  <c r="X605" i="1"/>
  <c r="BP406" i="1"/>
  <c r="BN406" i="1"/>
  <c r="Z406" i="1"/>
  <c r="BP420" i="1"/>
  <c r="BN420" i="1"/>
  <c r="Z420" i="1"/>
  <c r="BP442" i="1"/>
  <c r="BN442" i="1"/>
  <c r="Z442" i="1"/>
  <c r="BP447" i="1"/>
  <c r="BN447" i="1"/>
  <c r="Z447" i="1"/>
  <c r="BP455" i="1"/>
  <c r="BN455" i="1"/>
  <c r="Z455" i="1"/>
  <c r="BP478" i="1"/>
  <c r="BN478" i="1"/>
  <c r="Z478" i="1"/>
  <c r="BP502" i="1"/>
  <c r="BN502" i="1"/>
  <c r="Z502" i="1"/>
  <c r="Y522" i="1"/>
  <c r="BP516" i="1"/>
  <c r="BN516" i="1"/>
  <c r="Z516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461" i="1"/>
  <c r="AB605" i="1"/>
  <c r="H9" i="1"/>
  <c r="A10" i="1"/>
  <c r="BP28" i="1"/>
  <c r="BN28" i="1"/>
  <c r="Z28" i="1"/>
  <c r="BP34" i="1"/>
  <c r="BN34" i="1"/>
  <c r="Z34" i="1"/>
  <c r="BP56" i="1"/>
  <c r="BN56" i="1"/>
  <c r="Z56" i="1"/>
  <c r="F9" i="1"/>
  <c r="J9" i="1"/>
  <c r="Y37" i="1"/>
  <c r="BP26" i="1"/>
  <c r="BN26" i="1"/>
  <c r="Z26" i="1"/>
  <c r="BP30" i="1"/>
  <c r="BN30" i="1"/>
  <c r="Z30" i="1"/>
  <c r="Y36" i="1"/>
  <c r="Y60" i="1"/>
  <c r="BP54" i="1"/>
  <c r="BN54" i="1"/>
  <c r="Z54" i="1"/>
  <c r="BP58" i="1"/>
  <c r="BN58" i="1"/>
  <c r="Z58" i="1"/>
  <c r="B605" i="1"/>
  <c r="X596" i="1"/>
  <c r="X597" i="1"/>
  <c r="X599" i="1"/>
  <c r="Y24" i="1"/>
  <c r="C605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BN85" i="1"/>
  <c r="BP85" i="1"/>
  <c r="Z87" i="1"/>
  <c r="BN87" i="1"/>
  <c r="Z89" i="1"/>
  <c r="BN89" i="1"/>
  <c r="Z93" i="1"/>
  <c r="BN93" i="1"/>
  <c r="BP93" i="1"/>
  <c r="Y96" i="1"/>
  <c r="Z99" i="1"/>
  <c r="BN99" i="1"/>
  <c r="BP99" i="1"/>
  <c r="E605" i="1"/>
  <c r="Z106" i="1"/>
  <c r="BN106" i="1"/>
  <c r="BP106" i="1"/>
  <c r="Z108" i="1"/>
  <c r="BN108" i="1"/>
  <c r="Y111" i="1"/>
  <c r="Z114" i="1"/>
  <c r="BN114" i="1"/>
  <c r="BP114" i="1"/>
  <c r="Z116" i="1"/>
  <c r="BN116" i="1"/>
  <c r="F605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Y186" i="1"/>
  <c r="BP183" i="1"/>
  <c r="BN183" i="1"/>
  <c r="Z183" i="1"/>
  <c r="BP193" i="1"/>
  <c r="BN193" i="1"/>
  <c r="Z193" i="1"/>
  <c r="Y77" i="1"/>
  <c r="Y155" i="1"/>
  <c r="BP185" i="1"/>
  <c r="BN185" i="1"/>
  <c r="Z185" i="1"/>
  <c r="Y187" i="1"/>
  <c r="I605" i="1"/>
  <c r="Y199" i="1"/>
  <c r="Y200" i="1"/>
  <c r="BP191" i="1"/>
  <c r="BN191" i="1"/>
  <c r="Z191" i="1"/>
  <c r="Z195" i="1"/>
  <c r="BN195" i="1"/>
  <c r="Z197" i="1"/>
  <c r="BN197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Y221" i="1"/>
  <c r="Y235" i="1"/>
  <c r="Y243" i="1"/>
  <c r="Y256" i="1"/>
  <c r="Y267" i="1"/>
  <c r="Y277" i="1"/>
  <c r="Y289" i="1"/>
  <c r="Y298" i="1"/>
  <c r="Y314" i="1"/>
  <c r="Y326" i="1"/>
  <c r="Y332" i="1"/>
  <c r="Y342" i="1"/>
  <c r="Y348" i="1"/>
  <c r="Y354" i="1"/>
  <c r="Y360" i="1"/>
  <c r="Y371" i="1"/>
  <c r="BP395" i="1"/>
  <c r="BN395" i="1"/>
  <c r="Z395" i="1"/>
  <c r="Y397" i="1"/>
  <c r="Y402" i="1"/>
  <c r="BP399" i="1"/>
  <c r="BN399" i="1"/>
  <c r="Z399" i="1"/>
  <c r="Z401" i="1" s="1"/>
  <c r="BP407" i="1"/>
  <c r="BN407" i="1"/>
  <c r="Z407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Y479" i="1"/>
  <c r="BP488" i="1"/>
  <c r="BN488" i="1"/>
  <c r="Z488" i="1"/>
  <c r="Z490" i="1" s="1"/>
  <c r="BP503" i="1"/>
  <c r="BN503" i="1"/>
  <c r="Z503" i="1"/>
  <c r="BP507" i="1"/>
  <c r="BN507" i="1"/>
  <c r="Z507" i="1"/>
  <c r="Y509" i="1"/>
  <c r="Y514" i="1"/>
  <c r="BP511" i="1"/>
  <c r="BN511" i="1"/>
  <c r="Z511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P605" i="1"/>
  <c r="Z215" i="1"/>
  <c r="BN215" i="1"/>
  <c r="Z217" i="1"/>
  <c r="BN217" i="1"/>
  <c r="Z219" i="1"/>
  <c r="BN219" i="1"/>
  <c r="Z225" i="1"/>
  <c r="BN225" i="1"/>
  <c r="Z227" i="1"/>
  <c r="BN227" i="1"/>
  <c r="Z229" i="1"/>
  <c r="BN229" i="1"/>
  <c r="Z231" i="1"/>
  <c r="BN231" i="1"/>
  <c r="Z233" i="1"/>
  <c r="BN233" i="1"/>
  <c r="Z239" i="1"/>
  <c r="BN239" i="1"/>
  <c r="Z241" i="1"/>
  <c r="BN241" i="1"/>
  <c r="K605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Z275" i="1"/>
  <c r="BN275" i="1"/>
  <c r="Y278" i="1"/>
  <c r="Q605" i="1"/>
  <c r="Z287" i="1"/>
  <c r="Z289" i="1" s="1"/>
  <c r="BN287" i="1"/>
  <c r="Y290" i="1"/>
  <c r="R605" i="1"/>
  <c r="Z294" i="1"/>
  <c r="BN294" i="1"/>
  <c r="Z296" i="1"/>
  <c r="BN296" i="1"/>
  <c r="Y299" i="1"/>
  <c r="Y304" i="1"/>
  <c r="Y309" i="1"/>
  <c r="Z312" i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Z336" i="1"/>
  <c r="BN336" i="1"/>
  <c r="Z338" i="1"/>
  <c r="BN338" i="1"/>
  <c r="Z340" i="1"/>
  <c r="BN340" i="1"/>
  <c r="Z344" i="1"/>
  <c r="BN344" i="1"/>
  <c r="BP344" i="1"/>
  <c r="Z346" i="1"/>
  <c r="BN346" i="1"/>
  <c r="Z352" i="1"/>
  <c r="Z354" i="1" s="1"/>
  <c r="BN352" i="1"/>
  <c r="Z358" i="1"/>
  <c r="BN358" i="1"/>
  <c r="V605" i="1"/>
  <c r="Y366" i="1"/>
  <c r="Z369" i="1"/>
  <c r="BN369" i="1"/>
  <c r="W605" i="1"/>
  <c r="Y386" i="1"/>
  <c r="Z377" i="1"/>
  <c r="BN377" i="1"/>
  <c r="Z379" i="1"/>
  <c r="BN379" i="1"/>
  <c r="Z381" i="1"/>
  <c r="BN381" i="1"/>
  <c r="Z383" i="1"/>
  <c r="BN383" i="1"/>
  <c r="BP389" i="1"/>
  <c r="BN389" i="1"/>
  <c r="Z389" i="1"/>
  <c r="Y391" i="1"/>
  <c r="Y396" i="1"/>
  <c r="BP393" i="1"/>
  <c r="BN393" i="1"/>
  <c r="Z393" i="1"/>
  <c r="Z396" i="1" s="1"/>
  <c r="Y401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BP505" i="1"/>
  <c r="BN505" i="1"/>
  <c r="Z505" i="1"/>
  <c r="Y513" i="1"/>
  <c r="BP517" i="1"/>
  <c r="BN517" i="1"/>
  <c r="Z517" i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22" i="1" l="1"/>
  <c r="Z414" i="1"/>
  <c r="Z409" i="1"/>
  <c r="Z390" i="1"/>
  <c r="Z371" i="1"/>
  <c r="Z360" i="1"/>
  <c r="Z313" i="1"/>
  <c r="Z513" i="1"/>
  <c r="Z180" i="1"/>
  <c r="Z155" i="1"/>
  <c r="Z135" i="1"/>
  <c r="Z127" i="1"/>
  <c r="Z118" i="1"/>
  <c r="Z110" i="1"/>
  <c r="Z101" i="1"/>
  <c r="Z95" i="1"/>
  <c r="Z59" i="1"/>
  <c r="Z36" i="1"/>
  <c r="Z551" i="1"/>
  <c r="Z385" i="1"/>
  <c r="Z243" i="1"/>
  <c r="Z235" i="1"/>
  <c r="Z508" i="1"/>
  <c r="Z422" i="1"/>
  <c r="Z347" i="1"/>
  <c r="Z341" i="1"/>
  <c r="Z298" i="1"/>
  <c r="Z277" i="1"/>
  <c r="Z255" i="1"/>
  <c r="Z544" i="1"/>
  <c r="Z221" i="1"/>
  <c r="Y599" i="1"/>
  <c r="Y596" i="1"/>
  <c r="Y597" i="1"/>
  <c r="Z144" i="1"/>
  <c r="Z90" i="1"/>
  <c r="Z76" i="1"/>
  <c r="Z568" i="1"/>
  <c r="Z575" i="1"/>
  <c r="Z561" i="1"/>
  <c r="Z479" i="1"/>
  <c r="Z456" i="1"/>
  <c r="Z332" i="1"/>
  <c r="Z325" i="1"/>
  <c r="Z267" i="1"/>
  <c r="Z199" i="1"/>
  <c r="Z186" i="1"/>
  <c r="Y595" i="1"/>
  <c r="X598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<sst xmlns="http://schemas.openxmlformats.org/spreadsheetml/2006/main" count="2465" uniqueCount="787">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</sst>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0.41666666666666669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66</v>
      </c>
      <c r="Y53" s="384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68.933333333333323</v>
      </c>
      <c r="BN53" s="64">
        <f t="shared" ref="BN53:BN58" si="8">IFERROR(Y53*I53/H53,"0")</f>
        <v>78.959999999999994</v>
      </c>
      <c r="BO53" s="64">
        <f t="shared" ref="BO53:BO58" si="9">IFERROR(1/J53*(X53/H53),"0")</f>
        <v>0.10912698412698411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6.1111111111111107</v>
      </c>
      <c r="Y59" s="385">
        <f>IFERROR(Y53/H53,"0")+IFERROR(Y54/H54,"0")+IFERROR(Y55/H55,"0")+IFERROR(Y56/H56,"0")+IFERROR(Y57/H57,"0")+IFERROR(Y58/H58,"0")</f>
        <v>7</v>
      </c>
      <c r="Z59" s="385">
        <f>IFERROR(IF(Z53="",0,Z53),"0")+IFERROR(IF(Z54="",0,Z54),"0")+IFERROR(IF(Z55="",0,Z55),"0")+IFERROR(IF(Z56="",0,Z56),"0")+IFERROR(IF(Z57="",0,Z57),"0")+IFERROR(IF(Z58="",0,Z58),"0")</f>
        <v>0.15225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66</v>
      </c>
      <c r="Y60" s="385">
        <f>IFERROR(SUM(Y53:Y58),"0")</f>
        <v>75.600000000000009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106</v>
      </c>
      <c r="Y70" s="384">
        <f t="shared" si="11"/>
        <v>108</v>
      </c>
      <c r="Z70" s="36">
        <f>IFERROR(IF(Y70=0,"",ROUNDUP(Y70/H70,0)*0.02175),"")</f>
        <v>0.21749999999999997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110.71111111111109</v>
      </c>
      <c r="BN70" s="64">
        <f t="shared" si="13"/>
        <v>112.8</v>
      </c>
      <c r="BO70" s="64">
        <f t="shared" si="14"/>
        <v>0.17526455026455026</v>
      </c>
      <c r="BP70" s="64">
        <f t="shared" si="15"/>
        <v>0.17857142857142855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8</v>
      </c>
      <c r="Y73" s="384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8.48</v>
      </c>
      <c r="BN73" s="64">
        <f t="shared" si="13"/>
        <v>8.48</v>
      </c>
      <c r="BO73" s="64">
        <f t="shared" si="14"/>
        <v>1.6666666666666666E-2</v>
      </c>
      <c r="BP73" s="64">
        <f t="shared" si="15"/>
        <v>1.6666666666666666E-2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11.814814814814815</v>
      </c>
      <c r="Y76" s="385">
        <f>IFERROR(Y68/H68,"0")+IFERROR(Y69/H69,"0")+IFERROR(Y70/H70,"0")+IFERROR(Y71/H71,"0")+IFERROR(Y72/H72,"0")+IFERROR(Y73/H73,"0")+IFERROR(Y74/H74,"0")+IFERROR(Y75/H75,"0")</f>
        <v>12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0.23623999999999998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114</v>
      </c>
      <c r="Y77" s="385">
        <f>IFERROR(SUM(Y68:Y75),"0")</f>
        <v>116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14</v>
      </c>
      <c r="Y79" s="384">
        <f>IFERROR(IF(X79="",0,CEILING((X79/$H79),1)*$H79),"")</f>
        <v>21.6</v>
      </c>
      <c r="Z79" s="36">
        <f>IFERROR(IF(Y79=0,"",ROUNDUP(Y79/H79,0)*0.02175),"")</f>
        <v>4.3499999999999997E-2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14.62222222222222</v>
      </c>
      <c r="BN79" s="64">
        <f>IFERROR(Y79*I79/H79,"0")</f>
        <v>22.56</v>
      </c>
      <c r="BO79" s="64">
        <f>IFERROR(1/J79*(X79/H79),"0")</f>
        <v>2.3148148148148147E-2</v>
      </c>
      <c r="BP79" s="64">
        <f>IFERROR(1/J79*(Y79/H79),"0")</f>
        <v>3.5714285714285712E-2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1.2962962962962963</v>
      </c>
      <c r="Y81" s="385">
        <f>IFERROR(Y79/H79,"0")+IFERROR(Y80/H80,"0")</f>
        <v>2</v>
      </c>
      <c r="Z81" s="385">
        <f>IFERROR(IF(Z79="",0,Z79),"0")+IFERROR(IF(Z80="",0,Z80),"0")</f>
        <v>4.3499999999999997E-2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14</v>
      </c>
      <c r="Y82" s="385">
        <f>IFERROR(SUM(Y79:Y80),"0")</f>
        <v>21.6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24</v>
      </c>
      <c r="Y88" s="38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17</v>
      </c>
      <c r="Y89" s="3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17.944444444444443</v>
      </c>
      <c r="BN89" s="64">
        <f t="shared" si="18"/>
        <v>18.999999999999996</v>
      </c>
      <c r="BO89" s="64">
        <f t="shared" si="19"/>
        <v>4.0360873694207031E-2</v>
      </c>
      <c r="BP89" s="64">
        <f t="shared" si="20"/>
        <v>4.2735042735042736E-2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22.777777777777779</v>
      </c>
      <c r="Y90" s="385">
        <f>IFERROR(Y84/H84,"0")+IFERROR(Y85/H85,"0")+IFERROR(Y86/H86,"0")+IFERROR(Y87/H87,"0")+IFERROR(Y88/H88,"0")+IFERROR(Y89/H89,"0")</f>
        <v>24</v>
      </c>
      <c r="Z90" s="385">
        <f>IFERROR(IF(Z84="",0,Z84),"0")+IFERROR(IF(Z85="",0,Z85),"0")+IFERROR(IF(Z86="",0,Z86),"0")+IFERROR(IF(Z87="",0,Z87),"0")+IFERROR(IF(Z88="",0,Z88),"0")+IFERROR(IF(Z89="",0,Z89),"0")</f>
        <v>0.12048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41</v>
      </c>
      <c r="Y91" s="385">
        <f>IFERROR(SUM(Y84:Y89),"0")</f>
        <v>43.2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36</v>
      </c>
      <c r="Y98" s="384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38.417142857142856</v>
      </c>
      <c r="BN98" s="64">
        <f>IFERROR(Y98*I98/H98,"0")</f>
        <v>44.82</v>
      </c>
      <c r="BO98" s="64">
        <f>IFERROR(1/J98*(X98/H98),"0")</f>
        <v>7.6530612244897947E-2</v>
      </c>
      <c r="BP98" s="64">
        <f>IFERROR(1/J98*(Y98/H98),"0")</f>
        <v>8.9285714285714274E-2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4.2857142857142856</v>
      </c>
      <c r="Y101" s="385">
        <f>IFERROR(Y98/H98,"0")+IFERROR(Y99/H99,"0")+IFERROR(Y100/H100,"0")</f>
        <v>5</v>
      </c>
      <c r="Z101" s="385">
        <f>IFERROR(IF(Z98="",0,Z98),"0")+IFERROR(IF(Z99="",0,Z99),"0")+IFERROR(IF(Z100="",0,Z100),"0")</f>
        <v>0.10874999999999999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36</v>
      </c>
      <c r="Y102" s="385">
        <f>IFERROR(SUM(Y98:Y100),"0")</f>
        <v>42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29</v>
      </c>
      <c r="Y108" s="384">
        <f>IFERROR(IF(X108="",0,CEILING((X108/$H108),1)*$H108),"")</f>
        <v>31.5</v>
      </c>
      <c r="Z108" s="36">
        <f>IFERROR(IF(Y108=0,"",ROUNDUP(Y108/H108,0)*0.00937),"")</f>
        <v>6.5589999999999996E-2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30.353333333333335</v>
      </c>
      <c r="BN108" s="64">
        <f>IFERROR(Y108*I108/H108,"0")</f>
        <v>32.97</v>
      </c>
      <c r="BO108" s="64">
        <f>IFERROR(1/J108*(X108/H108),"0")</f>
        <v>5.3703703703703705E-2</v>
      </c>
      <c r="BP108" s="64">
        <f>IFERROR(1/J108*(Y108/H108),"0")</f>
        <v>5.8333333333333334E-2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6.4444444444444446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6.5589999999999996E-2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29</v>
      </c>
      <c r="Y111" s="385">
        <f>IFERROR(SUM(Y105:Y109),"0")</f>
        <v>31.5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198</v>
      </c>
      <c r="Y114" s="384">
        <f>IFERROR(IF(X114="",0,CEILING((X114/$H114),1)*$H114),"")</f>
        <v>201.60000000000002</v>
      </c>
      <c r="Z114" s="36">
        <f>IFERROR(IF(Y114=0,"",ROUNDUP(Y114/H114,0)*0.02175),"")</f>
        <v>0.52200000000000002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211.29428571428571</v>
      </c>
      <c r="BN114" s="64">
        <f>IFERROR(Y114*I114/H114,"0")</f>
        <v>215.13600000000002</v>
      </c>
      <c r="BO114" s="64">
        <f>IFERROR(1/J114*(X114/H114),"0")</f>
        <v>0.42091836734693872</v>
      </c>
      <c r="BP114" s="64">
        <f>IFERROR(1/J114*(Y114/H114),"0")</f>
        <v>0.42857142857142855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63</v>
      </c>
      <c r="Y115" s="384">
        <f>IFERROR(IF(X115="",0,CEILING((X115/$H115),1)*$H115),"")</f>
        <v>64.800000000000011</v>
      </c>
      <c r="Z115" s="36">
        <f>IFERROR(IF(Y115=0,"",ROUNDUP(Y115/H115,0)*0.00753),"")</f>
        <v>0.18071999999999999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69.346666666666664</v>
      </c>
      <c r="BN115" s="64">
        <f>IFERROR(Y115*I115/H115,"0")</f>
        <v>71.328000000000003</v>
      </c>
      <c r="BO115" s="64">
        <f>IFERROR(1/J115*(X115/H115),"0")</f>
        <v>0.14957264957264957</v>
      </c>
      <c r="BP115" s="64">
        <f>IFERROR(1/J115*(Y115/H115),"0")</f>
        <v>0.15384615384615385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46.904761904761898</v>
      </c>
      <c r="Y118" s="385">
        <f>IFERROR(Y113/H113,"0")+IFERROR(Y114/H114,"0")+IFERROR(Y115/H115,"0")+IFERROR(Y116/H116,"0")+IFERROR(Y117/H117,"0")</f>
        <v>48</v>
      </c>
      <c r="Z118" s="385">
        <f>IFERROR(IF(Z113="",0,Z113),"0")+IFERROR(IF(Z114="",0,Z114),"0")+IFERROR(IF(Z115="",0,Z115),"0")+IFERROR(IF(Z116="",0,Z116),"0")+IFERROR(IF(Z117="",0,Z117),"0")</f>
        <v>0.70272000000000001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261</v>
      </c>
      <c r="Y119" s="385">
        <f>IFERROR(SUM(Y113:Y117),"0")</f>
        <v>266.40000000000003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76</v>
      </c>
      <c r="Y123" s="384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79.257142857142853</v>
      </c>
      <c r="BN123" s="64">
        <f>IFERROR(Y123*I123/H123,"0")</f>
        <v>81.759999999999991</v>
      </c>
      <c r="BO123" s="64">
        <f>IFERROR(1/J123*(X123/H123),"0")</f>
        <v>0.12117346938775511</v>
      </c>
      <c r="BP123" s="64">
        <f>IFERROR(1/J123*(Y123/H123),"0")</f>
        <v>0.125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6.7857142857142865</v>
      </c>
      <c r="Y127" s="385">
        <f>IFERROR(Y122/H122,"0")+IFERROR(Y123/H123,"0")+IFERROR(Y124/H124,"0")+IFERROR(Y125/H125,"0")+IFERROR(Y126/H126,"0")</f>
        <v>7</v>
      </c>
      <c r="Z127" s="385">
        <f>IFERROR(IF(Z122="",0,Z122),"0")+IFERROR(IF(Z123="",0,Z123),"0")+IFERROR(IF(Z124="",0,Z124),"0")+IFERROR(IF(Z125="",0,Z125),"0")+IFERROR(IF(Z126="",0,Z126),"0")</f>
        <v>0.15225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76</v>
      </c>
      <c r="Y128" s="385">
        <f>IFERROR(SUM(Y122:Y126),"0")</f>
        <v>78.399999999999991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14</v>
      </c>
      <c r="Y130" s="384">
        <f>IFERROR(IF(X130="",0,CEILING((X130/$H130),1)*$H130),"")</f>
        <v>21.6</v>
      </c>
      <c r="Z130" s="36">
        <f>IFERROR(IF(Y130=0,"",ROUNDUP(Y130/H130,0)*0.02175),"")</f>
        <v>4.3499999999999997E-2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14.62222222222222</v>
      </c>
      <c r="BN130" s="64">
        <f>IFERROR(Y130*I130/H130,"0")</f>
        <v>22.56</v>
      </c>
      <c r="BO130" s="64">
        <f>IFERROR(1/J130*(X130/H130),"0")</f>
        <v>2.7006172839506171E-2</v>
      </c>
      <c r="BP130" s="64">
        <f>IFERROR(1/J130*(Y130/H130),"0")</f>
        <v>4.1666666666666664E-2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32</v>
      </c>
      <c r="Y133" s="384">
        <f>IFERROR(IF(X133="",0,CEILING((X133/$H133),1)*$H133),"")</f>
        <v>33.6</v>
      </c>
      <c r="Z133" s="36">
        <f>IFERROR(IF(Y133=0,"",ROUNDUP(Y133/H133,0)*0.00753),"")</f>
        <v>0.10542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34.666666666666671</v>
      </c>
      <c r="BN133" s="64">
        <f>IFERROR(Y133*I133/H133,"0")</f>
        <v>36.400000000000006</v>
      </c>
      <c r="BO133" s="64">
        <f>IFERROR(1/J133*(X133/H133),"0")</f>
        <v>8.5470085470085472E-2</v>
      </c>
      <c r="BP133" s="64">
        <f>IFERROR(1/J133*(Y133/H133),"0")</f>
        <v>8.9743589743589758E-2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14.62962962962963</v>
      </c>
      <c r="Y135" s="385">
        <f>IFERROR(Y130/H130,"0")+IFERROR(Y131/H131,"0")+IFERROR(Y132/H132,"0")+IFERROR(Y133/H133,"0")+IFERROR(Y134/H134,"0")</f>
        <v>16</v>
      </c>
      <c r="Z135" s="385">
        <f>IFERROR(IF(Z130="",0,Z130),"0")+IFERROR(IF(Z131="",0,Z131),"0")+IFERROR(IF(Z132="",0,Z132),"0")+IFERROR(IF(Z133="",0,Z133),"0")+IFERROR(IF(Z134="",0,Z134),"0")</f>
        <v>0.14892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46</v>
      </c>
      <c r="Y136" s="385">
        <f>IFERROR(SUM(Y130:Y134),"0")</f>
        <v>55.2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56</v>
      </c>
      <c r="Y139" s="384">
        <f t="shared" si="21"/>
        <v>58.800000000000004</v>
      </c>
      <c r="Z139" s="36">
        <f>IFERROR(IF(Y139=0,"",ROUNDUP(Y139/H139,0)*0.02175),"")</f>
        <v>0.15225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59.72</v>
      </c>
      <c r="BN139" s="64">
        <f t="shared" si="23"/>
        <v>62.706000000000003</v>
      </c>
      <c r="BO139" s="64">
        <f t="shared" si="24"/>
        <v>0.11904761904761903</v>
      </c>
      <c r="BP139" s="64">
        <f t="shared" si="25"/>
        <v>0.125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170</v>
      </c>
      <c r="Y141" s="384">
        <f t="shared" si="21"/>
        <v>170.10000000000002</v>
      </c>
      <c r="Z141" s="36">
        <f>IFERROR(IF(Y141=0,"",ROUNDUP(Y141/H141,0)*0.00753),"")</f>
        <v>0.47439000000000003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187.12592592592591</v>
      </c>
      <c r="BN141" s="64">
        <f t="shared" si="23"/>
        <v>187.23599999999999</v>
      </c>
      <c r="BO141" s="64">
        <f t="shared" si="24"/>
        <v>0.40360873694207028</v>
      </c>
      <c r="BP141" s="64">
        <f t="shared" si="25"/>
        <v>0.40384615384615385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69.629629629629633</v>
      </c>
      <c r="Y144" s="385">
        <f>IFERROR(Y138/H138,"0")+IFERROR(Y139/H139,"0")+IFERROR(Y140/H140,"0")+IFERROR(Y141/H141,"0")+IFERROR(Y142/H142,"0")+IFERROR(Y143/H143,"0")</f>
        <v>70</v>
      </c>
      <c r="Z144" s="385">
        <f>IFERROR(IF(Z138="",0,Z138),"0")+IFERROR(IF(Z139="",0,Z139),"0")+IFERROR(IF(Z140="",0,Z140),"0")+IFERROR(IF(Z141="",0,Z141),"0")+IFERROR(IF(Z142="",0,Z142),"0")+IFERROR(IF(Z143="",0,Z143),"0")</f>
        <v>0.62664000000000009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226</v>
      </c>
      <c r="Y145" s="385">
        <f>IFERROR(SUM(Y138:Y143),"0")</f>
        <v>228.90000000000003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5</v>
      </c>
      <c r="Y191" s="384">
        <f t="shared" ref="Y191:Y198" si="26">IFERROR(IF(X191="",0,CEILING((X191/$H191),1)*$H191),"")</f>
        <v>8.4</v>
      </c>
      <c r="Z191" s="36">
        <f>IFERROR(IF(Y191=0,"",ROUNDUP(Y191/H191,0)*0.00753),"")</f>
        <v>1.506E-2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5.3095238095238093</v>
      </c>
      <c r="BN191" s="64">
        <f t="shared" ref="BN191:BN198" si="28">IFERROR(Y191*I191/H191,"0")</f>
        <v>8.92</v>
      </c>
      <c r="BO191" s="64">
        <f t="shared" ref="BO191:BO198" si="29">IFERROR(1/J191*(X191/H191),"0")</f>
        <v>7.631257631257631E-3</v>
      </c>
      <c r="BP191" s="64">
        <f t="shared" ref="BP191:BP198" si="30">IFERROR(1/J191*(Y191/H191),"0")</f>
        <v>1.282051282051282E-2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22</v>
      </c>
      <c r="Y194" s="384">
        <f t="shared" si="26"/>
        <v>23.1</v>
      </c>
      <c r="Z194" s="36">
        <f>IFERROR(IF(Y194=0,"",ROUNDUP(Y194/H194,0)*0.00502),"")</f>
        <v>5.5220000000000005E-2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23.361904761904761</v>
      </c>
      <c r="BN194" s="64">
        <f t="shared" si="28"/>
        <v>24.53</v>
      </c>
      <c r="BO194" s="64">
        <f t="shared" si="29"/>
        <v>4.4770044770044773E-2</v>
      </c>
      <c r="BP194" s="64">
        <f t="shared" si="30"/>
        <v>4.7008547008547015E-2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33</v>
      </c>
      <c r="Y196" s="384">
        <f t="shared" si="26"/>
        <v>33.6</v>
      </c>
      <c r="Z196" s="36">
        <f>IFERROR(IF(Y196=0,"",ROUNDUP(Y196/H196,0)*0.00502),"")</f>
        <v>8.0320000000000003E-2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34.571428571428577</v>
      </c>
      <c r="BN196" s="64">
        <f t="shared" si="28"/>
        <v>35.200000000000003</v>
      </c>
      <c r="BO196" s="64">
        <f t="shared" si="29"/>
        <v>6.7155067155067152E-2</v>
      </c>
      <c r="BP196" s="64">
        <f t="shared" si="30"/>
        <v>6.8376068376068383E-2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27.38095238095238</v>
      </c>
      <c r="Y199" s="385">
        <f>IFERROR(Y191/H191,"0")+IFERROR(Y192/H192,"0")+IFERROR(Y193/H193,"0")+IFERROR(Y194/H194,"0")+IFERROR(Y195/H195,"0")+IFERROR(Y196/H196,"0")+IFERROR(Y197/H197,"0")+IFERROR(Y198/H198,"0")</f>
        <v>29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0.15060000000000001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60</v>
      </c>
      <c r="Y200" s="385">
        <f>IFERROR(SUM(Y191:Y198),"0")</f>
        <v>65.099999999999994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50</v>
      </c>
      <c r="Y227" s="384">
        <f t="shared" si="36"/>
        <v>52.199999999999996</v>
      </c>
      <c r="Z227" s="36">
        <f>IFERROR(IF(Y227=0,"",ROUNDUP(Y227/H227,0)*0.02175),"")</f>
        <v>0.1305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53.241379310344833</v>
      </c>
      <c r="BN227" s="64">
        <f t="shared" si="38"/>
        <v>55.583999999999996</v>
      </c>
      <c r="BO227" s="64">
        <f t="shared" si="39"/>
        <v>0.10262725779967159</v>
      </c>
      <c r="BP227" s="64">
        <f t="shared" si="40"/>
        <v>0.10714285714285714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64</v>
      </c>
      <c r="Y228" s="384">
        <f t="shared" si="36"/>
        <v>64.8</v>
      </c>
      <c r="Z228" s="36">
        <f t="shared" ref="Z228:Z234" si="41">IFERROR(IF(Y228=0,"",ROUNDUP(Y228/H228,0)*0.00753),"")</f>
        <v>0.20331000000000002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71.733333333333334</v>
      </c>
      <c r="BN228" s="64">
        <f t="shared" si="38"/>
        <v>72.63</v>
      </c>
      <c r="BO228" s="64">
        <f t="shared" si="39"/>
        <v>0.17094017094017094</v>
      </c>
      <c r="BP228" s="64">
        <f t="shared" si="40"/>
        <v>0.17307692307692307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244</v>
      </c>
      <c r="Y230" s="384">
        <f t="shared" si="36"/>
        <v>244.79999999999998</v>
      </c>
      <c r="Z230" s="36">
        <f t="shared" si="41"/>
        <v>0.76806000000000008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271.65333333333336</v>
      </c>
      <c r="BN230" s="64">
        <f t="shared" si="38"/>
        <v>272.54399999999998</v>
      </c>
      <c r="BO230" s="64">
        <f t="shared" si="39"/>
        <v>0.65170940170940173</v>
      </c>
      <c r="BP230" s="64">
        <f t="shared" si="40"/>
        <v>0.65384615384615385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332</v>
      </c>
      <c r="Y231" s="384">
        <f t="shared" si="36"/>
        <v>333.59999999999997</v>
      </c>
      <c r="Z231" s="36">
        <f t="shared" si="41"/>
        <v>1.04667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369.62666666666672</v>
      </c>
      <c r="BN231" s="64">
        <f t="shared" si="38"/>
        <v>371.40800000000002</v>
      </c>
      <c r="BO231" s="64">
        <f t="shared" si="39"/>
        <v>0.88675213675213682</v>
      </c>
      <c r="BP231" s="64">
        <f t="shared" si="40"/>
        <v>0.89102564102564097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46</v>
      </c>
      <c r="Y233" s="384">
        <f t="shared" si="36"/>
        <v>48</v>
      </c>
      <c r="Z233" s="36">
        <f t="shared" si="41"/>
        <v>0.15060000000000001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51.213333333333338</v>
      </c>
      <c r="BN233" s="64">
        <f t="shared" si="38"/>
        <v>53.440000000000005</v>
      </c>
      <c r="BO233" s="64">
        <f t="shared" si="39"/>
        <v>0.12286324786324787</v>
      </c>
      <c r="BP233" s="64">
        <f t="shared" si="40"/>
        <v>0.12820512820512819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54</v>
      </c>
      <c r="Y234" s="384">
        <f t="shared" si="36"/>
        <v>55.199999999999996</v>
      </c>
      <c r="Z234" s="36">
        <f t="shared" si="41"/>
        <v>0.17319000000000001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60.255000000000003</v>
      </c>
      <c r="BN234" s="64">
        <f t="shared" si="38"/>
        <v>61.593999999999994</v>
      </c>
      <c r="BO234" s="64">
        <f t="shared" si="39"/>
        <v>0.14423076923076922</v>
      </c>
      <c r="BP234" s="64">
        <f t="shared" si="40"/>
        <v>0.14743589743589744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314.08045977011494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2.4723299999999999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790</v>
      </c>
      <c r="Y236" s="385">
        <f>IFERROR(SUM(Y224:Y234),"0")</f>
        <v>798.59999999999991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14</v>
      </c>
      <c r="Y242" s="384">
        <f>IFERROR(IF(X242="",0,CEILING((X242/$H242),1)*$H242),"")</f>
        <v>14.399999999999999</v>
      </c>
      <c r="Z242" s="36">
        <f>IFERROR(IF(Y242=0,"",ROUNDUP(Y242/H242,0)*0.00753),"")</f>
        <v>4.5179999999999998E-2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15.586666666666668</v>
      </c>
      <c r="BN242" s="64">
        <f>IFERROR(Y242*I242/H242,"0")</f>
        <v>16.032</v>
      </c>
      <c r="BO242" s="64">
        <f>IFERROR(1/J242*(X242/H242),"0")</f>
        <v>3.7393162393162399E-2</v>
      </c>
      <c r="BP242" s="64">
        <f>IFERROR(1/J242*(Y242/H242),"0")</f>
        <v>3.8461538461538464E-2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5.8333333333333339</v>
      </c>
      <c r="Y243" s="385">
        <f>IFERROR(Y238/H238,"0")+IFERROR(Y239/H239,"0")+IFERROR(Y240/H240,"0")+IFERROR(Y241/H241,"0")+IFERROR(Y242/H242,"0")</f>
        <v>6</v>
      </c>
      <c r="Z243" s="385">
        <f>IFERROR(IF(Z238="",0,Z238),"0")+IFERROR(IF(Z239="",0,Z239),"0")+IFERROR(IF(Z240="",0,Z240),"0")+IFERROR(IF(Z241="",0,Z241),"0")+IFERROR(IF(Z242="",0,Z242),"0")</f>
        <v>4.5179999999999998E-2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14</v>
      </c>
      <c r="Y244" s="385">
        <f>IFERROR(SUM(Y238:Y242),"0")</f>
        <v>14.399999999999999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56</v>
      </c>
      <c r="Y295" s="384">
        <f>IFERROR(IF(X295="",0,CEILING((X295/$H295),1)*$H295),"")</f>
        <v>57.599999999999994</v>
      </c>
      <c r="Z295" s="36">
        <f>IFERROR(IF(Y295=0,"",ROUNDUP(Y295/H295,0)*0.00753),"")</f>
        <v>0.18071999999999999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62.346666666666671</v>
      </c>
      <c r="BN295" s="64">
        <f>IFERROR(Y295*I295/H295,"0")</f>
        <v>64.128</v>
      </c>
      <c r="BO295" s="64">
        <f>IFERROR(1/J295*(X295/H295),"0")</f>
        <v>0.1495726495726496</v>
      </c>
      <c r="BP295" s="64">
        <f>IFERROR(1/J295*(Y295/H295),"0")</f>
        <v>0.15384615384615385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119</v>
      </c>
      <c r="Y296" s="384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128.91666666666669</v>
      </c>
      <c r="BN296" s="64">
        <f>IFERROR(Y296*I296/H296,"0")</f>
        <v>130</v>
      </c>
      <c r="BO296" s="64">
        <f>IFERROR(1/J296*(X296/H296),"0")</f>
        <v>0.31784188034188032</v>
      </c>
      <c r="BP296" s="64">
        <f>IFERROR(1/J296*(Y296/H296),"0")</f>
        <v>0.32051282051282048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72.916666666666671</v>
      </c>
      <c r="Y298" s="385">
        <f>IFERROR(Y293/H293,"0")+IFERROR(Y294/H294,"0")+IFERROR(Y295/H295,"0")+IFERROR(Y296/H296,"0")+IFERROR(Y297/H297,"0")</f>
        <v>74</v>
      </c>
      <c r="Z298" s="385">
        <f>IFERROR(IF(Z293="",0,Z293),"0")+IFERROR(IF(Z294="",0,Z294),"0")+IFERROR(IF(Z295="",0,Z295),"0")+IFERROR(IF(Z296="",0,Z296),"0")+IFERROR(IF(Z297="",0,Z297),"0")</f>
        <v>0.55722000000000005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175</v>
      </c>
      <c r="Y299" s="385">
        <f>IFERROR(SUM(Y293:Y297),"0")</f>
        <v>177.6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43</v>
      </c>
      <c r="Y317" s="384">
        <f t="shared" ref="Y317:Y324" si="57">IFERROR(IF(X317="",0,CEILING((X317/$H317),1)*$H317),"")</f>
        <v>43.2</v>
      </c>
      <c r="Z317" s="36">
        <f>IFERROR(IF(Y317=0,"",ROUNDUP(Y317/H317,0)*0.02175),"")</f>
        <v>8.6999999999999994E-2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44.911111111111104</v>
      </c>
      <c r="BN317" s="64">
        <f t="shared" ref="BN317:BN324" si="59">IFERROR(Y317*I317/H317,"0")</f>
        <v>45.12</v>
      </c>
      <c r="BO317" s="64">
        <f t="shared" ref="BO317:BO324" si="60">IFERROR(1/J317*(X317/H317),"0")</f>
        <v>7.109788359788359E-2</v>
      </c>
      <c r="BP317" s="64">
        <f t="shared" ref="BP317:BP324" si="61">IFERROR(1/J317*(Y317/H317),"0")</f>
        <v>7.1428571428571425E-2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80</v>
      </c>
      <c r="Y318" s="384">
        <f t="shared" si="57"/>
        <v>86.4</v>
      </c>
      <c r="Z318" s="36">
        <f>IFERROR(IF(Y318=0,"",ROUNDUP(Y318/H318,0)*0.02175),"")</f>
        <v>0.17399999999999999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83.555555555555543</v>
      </c>
      <c r="BN318" s="64">
        <f t="shared" si="59"/>
        <v>90.24</v>
      </c>
      <c r="BO318" s="64">
        <f t="shared" si="60"/>
        <v>0.13227513227513224</v>
      </c>
      <c r="BP318" s="64">
        <f t="shared" si="61"/>
        <v>0.14285714285714285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136</v>
      </c>
      <c r="Y320" s="384">
        <f t="shared" si="57"/>
        <v>140.4</v>
      </c>
      <c r="Z320" s="36">
        <f>IFERROR(IF(Y320=0,"",ROUNDUP(Y320/H320,0)*0.02175),"")</f>
        <v>0.28275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142.04444444444442</v>
      </c>
      <c r="BN320" s="64">
        <f t="shared" si="59"/>
        <v>146.63999999999999</v>
      </c>
      <c r="BO320" s="64">
        <f t="shared" si="60"/>
        <v>0.22486772486772483</v>
      </c>
      <c r="BP320" s="64">
        <f t="shared" si="61"/>
        <v>0.23214285714285712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23.981481481481481</v>
      </c>
      <c r="Y325" s="385">
        <f>IFERROR(Y317/H317,"0")+IFERROR(Y318/H318,"0")+IFERROR(Y319/H319,"0")+IFERROR(Y320/H320,"0")+IFERROR(Y321/H321,"0")+IFERROR(Y322/H322,"0")+IFERROR(Y323/H323,"0")+IFERROR(Y324/H324,"0")</f>
        <v>25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0.54374999999999996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259</v>
      </c>
      <c r="Y326" s="385">
        <f>IFERROR(SUM(Y317:Y324),"0")</f>
        <v>270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25</v>
      </c>
      <c r="Y328" s="384">
        <f>IFERROR(IF(X328="",0,CEILING((X328/$H328),1)*$H328),"")</f>
        <v>25.200000000000003</v>
      </c>
      <c r="Z328" s="36">
        <f>IFERROR(IF(Y328=0,"",ROUNDUP(Y328/H328,0)*0.00753),"")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26.547619047619047</v>
      </c>
      <c r="BN328" s="64">
        <f>IFERROR(Y328*I328/H328,"0")</f>
        <v>26.76</v>
      </c>
      <c r="BO328" s="64">
        <f>IFERROR(1/J328*(X328/H328),"0")</f>
        <v>3.815628815628816E-2</v>
      </c>
      <c r="BP328" s="64">
        <f>IFERROR(1/J328*(Y328/H328),"0")</f>
        <v>3.8461538461538464E-2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5.9523809523809526</v>
      </c>
      <c r="Y332" s="385">
        <f>IFERROR(Y328/H328,"0")+IFERROR(Y329/H329,"0")+IFERROR(Y330/H330,"0")+IFERROR(Y331/H331,"0")</f>
        <v>6</v>
      </c>
      <c r="Z332" s="385">
        <f>IFERROR(IF(Z328="",0,Z328),"0")+IFERROR(IF(Z329="",0,Z329),"0")+IFERROR(IF(Z330="",0,Z330),"0")+IFERROR(IF(Z331="",0,Z331),"0")</f>
        <v>4.5179999999999998E-2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25</v>
      </c>
      <c r="Y333" s="385">
        <f>IFERROR(SUM(Y328:Y331),"0")</f>
        <v>25.200000000000003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244</v>
      </c>
      <c r="Y345" s="384">
        <f>IFERROR(IF(X345="",0,CEILING((X345/$H345),1)*$H345),"")</f>
        <v>249.6</v>
      </c>
      <c r="Z345" s="36">
        <f>IFERROR(IF(Y345=0,"",ROUNDUP(Y345/H345,0)*0.02175),"")</f>
        <v>0.69599999999999995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261.64307692307699</v>
      </c>
      <c r="BN345" s="64">
        <f>IFERROR(Y345*I345/H345,"0")</f>
        <v>267.64800000000002</v>
      </c>
      <c r="BO345" s="64">
        <f>IFERROR(1/J345*(X345/H345),"0")</f>
        <v>0.55860805860805851</v>
      </c>
      <c r="BP345" s="64">
        <f>IFERROR(1/J345*(Y345/H345),"0")</f>
        <v>0.5714285714285714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31.282051282051281</v>
      </c>
      <c r="Y347" s="385">
        <f>IFERROR(Y344/H344,"0")+IFERROR(Y345/H345,"0")+IFERROR(Y346/H346,"0")</f>
        <v>32</v>
      </c>
      <c r="Z347" s="385">
        <f>IFERROR(IF(Z344="",0,Z344),"0")+IFERROR(IF(Z345="",0,Z345),"0")+IFERROR(IF(Z346="",0,Z346),"0")</f>
        <v>0.69599999999999995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244</v>
      </c>
      <c r="Y348" s="385">
        <f>IFERROR(SUM(Y344:Y346),"0")</f>
        <v>249.6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1341</v>
      </c>
      <c r="Y377" s="384">
        <f t="shared" si="67"/>
        <v>1350</v>
      </c>
      <c r="Z377" s="36">
        <f>IFERROR(IF(Y377=0,"",ROUNDUP(Y377/H377,0)*0.02175),"")</f>
        <v>1.9574999999999998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1383.912</v>
      </c>
      <c r="BN377" s="64">
        <f t="shared" si="69"/>
        <v>1393.2</v>
      </c>
      <c r="BO377" s="64">
        <f t="shared" si="70"/>
        <v>1.8625</v>
      </c>
      <c r="BP377" s="64">
        <f t="shared" si="71"/>
        <v>1.875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1995</v>
      </c>
      <c r="Y381" s="384">
        <f t="shared" si="67"/>
        <v>1995</v>
      </c>
      <c r="Z381" s="36">
        <f>IFERROR(IF(Y381=0,"",ROUNDUP(Y381/H381,0)*0.02175),"")</f>
        <v>2.8927499999999999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2058.84</v>
      </c>
      <c r="BN381" s="64">
        <f t="shared" si="69"/>
        <v>2058.84</v>
      </c>
      <c r="BO381" s="64">
        <f t="shared" si="70"/>
        <v>2.770833333333333</v>
      </c>
      <c r="BP381" s="64">
        <f t="shared" si="71"/>
        <v>2.770833333333333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222.4</v>
      </c>
      <c r="Y385" s="385">
        <f>IFERROR(Y376/H376,"0")+IFERROR(Y377/H377,"0")+IFERROR(Y378/H378,"0")+IFERROR(Y379/H379,"0")+IFERROR(Y380/H380,"0")+IFERROR(Y381/H381,"0")+IFERROR(Y382/H382,"0")+IFERROR(Y383/H383,"0")+IFERROR(Y384/H384,"0")</f>
        <v>223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4.85025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3336</v>
      </c>
      <c r="Y386" s="385">
        <f>IFERROR(SUM(Y376:Y384),"0")</f>
        <v>3345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2226</v>
      </c>
      <c r="Y417" s="384">
        <f>IFERROR(IF(X417="",0,CEILING((X417/$H417),1)*$H417),"")</f>
        <v>2230.7999999999997</v>
      </c>
      <c r="Z417" s="36">
        <f>IFERROR(IF(Y417=0,"",ROUNDUP(Y417/H417,0)*0.02175),"")</f>
        <v>6.2204999999999995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2386.9569230769234</v>
      </c>
      <c r="BN417" s="64">
        <f>IFERROR(Y417*I417/H417,"0")</f>
        <v>2392.1039999999998</v>
      </c>
      <c r="BO417" s="64">
        <f>IFERROR(1/J417*(X417/H417),"0")</f>
        <v>5.0961538461538467</v>
      </c>
      <c r="BP417" s="64">
        <f>IFERROR(1/J417*(Y417/H417),"0")</f>
        <v>5.1071428571428559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285.38461538461542</v>
      </c>
      <c r="Y422" s="385">
        <f>IFERROR(Y417/H417,"0")+IFERROR(Y418/H418,"0")+IFERROR(Y419/H419,"0")+IFERROR(Y420/H420,"0")+IFERROR(Y421/H421,"0")</f>
        <v>285.99999999999994</v>
      </c>
      <c r="Z422" s="385">
        <f>IFERROR(IF(Z417="",0,Z417),"0")+IFERROR(IF(Z418="",0,Z418),"0")+IFERROR(IF(Z419="",0,Z419),"0")+IFERROR(IF(Z420="",0,Z420),"0")+IFERROR(IF(Z421="",0,Z421),"0")</f>
        <v>6.2204999999999995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2226</v>
      </c>
      <c r="Y423" s="385">
        <f>IFERROR(SUM(Y417:Y421),"0")</f>
        <v>2230.7999999999997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12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12.657142857142857</v>
      </c>
      <c r="BN436" s="64">
        <f t="shared" si="74"/>
        <v>13.290000000000001</v>
      </c>
      <c r="BO436" s="64">
        <f t="shared" si="75"/>
        <v>1.8315018315018316E-2</v>
      </c>
      <c r="BP436" s="64">
        <f t="shared" si="76"/>
        <v>1.9230769230769232E-2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56</v>
      </c>
      <c r="Y438" s="384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59.066666666666663</v>
      </c>
      <c r="BN438" s="64">
        <f t="shared" si="74"/>
        <v>62.019999999999996</v>
      </c>
      <c r="BO438" s="64">
        <f t="shared" si="75"/>
        <v>8.5470085470085458E-2</v>
      </c>
      <c r="BP438" s="64">
        <f t="shared" si="76"/>
        <v>8.9743589743589744E-2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16.19047619047619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0.12801000000000001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68</v>
      </c>
      <c r="Y457" s="385">
        <f>IFERROR(SUM(Y435:Y455),"0")</f>
        <v>71.400000000000006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2490</v>
      </c>
      <c r="Y503" s="384">
        <f t="shared" si="83"/>
        <v>2492.1600000000003</v>
      </c>
      <c r="Z503" s="36">
        <f t="shared" si="84"/>
        <v>5.6451200000000004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2659.772727272727</v>
      </c>
      <c r="BN503" s="64">
        <f t="shared" si="86"/>
        <v>2662.08</v>
      </c>
      <c r="BO503" s="64">
        <f t="shared" si="87"/>
        <v>4.5345279720279716</v>
      </c>
      <c r="BP503" s="64">
        <f t="shared" si="88"/>
        <v>4.5384615384615392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1796</v>
      </c>
      <c r="Y505" s="384">
        <f t="shared" si="83"/>
        <v>1800.48</v>
      </c>
      <c r="Z505" s="36">
        <f t="shared" si="84"/>
        <v>4.07836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1918.454545454545</v>
      </c>
      <c r="BN505" s="64">
        <f t="shared" si="86"/>
        <v>1923.2399999999998</v>
      </c>
      <c r="BO505" s="64">
        <f t="shared" si="87"/>
        <v>3.2706876456876457</v>
      </c>
      <c r="BP505" s="64">
        <f t="shared" si="88"/>
        <v>3.2788461538461542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811.74242424242425</v>
      </c>
      <c r="Y508" s="385">
        <f>IFERROR(Y500/H500,"0")+IFERROR(Y501/H501,"0")+IFERROR(Y502/H502,"0")+IFERROR(Y503/H503,"0")+IFERROR(Y504/H504,"0")+IFERROR(Y505/H505,"0")+IFERROR(Y506/H506,"0")+IFERROR(Y507/H507,"0")</f>
        <v>813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9.7234800000000003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4286</v>
      </c>
      <c r="Y509" s="385">
        <f>IFERROR(SUM(Y500:Y507),"0")</f>
        <v>4292.6400000000003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1949</v>
      </c>
      <c r="Y511" s="384">
        <f>IFERROR(IF(X511="",0,CEILING((X511/$H511),1)*$H511),"")</f>
        <v>1953.6000000000001</v>
      </c>
      <c r="Z511" s="36">
        <f>IFERROR(IF(Y511=0,"",ROUNDUP(Y511/H511,0)*0.01196),"")</f>
        <v>4.4252000000000002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2081.8863636363635</v>
      </c>
      <c r="BN511" s="64">
        <f>IFERROR(Y511*I511/H511,"0")</f>
        <v>2086.7999999999997</v>
      </c>
      <c r="BO511" s="64">
        <f>IFERROR(1/J511*(X511/H511),"0")</f>
        <v>3.5493152680652682</v>
      </c>
      <c r="BP511" s="64">
        <f>IFERROR(1/J511*(Y511/H511),"0")</f>
        <v>3.5576923076923079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369.12878787878788</v>
      </c>
      <c r="Y513" s="385">
        <f>IFERROR(Y511/H511,"0")+IFERROR(Y512/H512,"0")</f>
        <v>370</v>
      </c>
      <c r="Z513" s="385">
        <f>IFERROR(IF(Z511="",0,Z511),"0")+IFERROR(IF(Z512="",0,Z512),"0")</f>
        <v>4.4252000000000002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1949</v>
      </c>
      <c r="Y514" s="385">
        <f>IFERROR(SUM(Y511:Y512),"0")</f>
        <v>1953.6000000000001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626</v>
      </c>
      <c r="Y516" s="384">
        <f t="shared" ref="Y516:Y521" si="89">IFERROR(IF(X516="",0,CEILING((X516/$H516),1)*$H516),"")</f>
        <v>628.32000000000005</v>
      </c>
      <c r="Z516" s="36">
        <f>IFERROR(IF(Y516=0,"",ROUNDUP(Y516/H516,0)*0.01196),"")</f>
        <v>1.4232400000000001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668.68181818181813</v>
      </c>
      <c r="BN516" s="64">
        <f t="shared" ref="BN516:BN521" si="91">IFERROR(Y516*I516/H516,"0")</f>
        <v>671.16</v>
      </c>
      <c r="BO516" s="64">
        <f t="shared" ref="BO516:BO521" si="92">IFERROR(1/J516*(X516/H516),"0")</f>
        <v>1.1400058275058274</v>
      </c>
      <c r="BP516" s="64">
        <f t="shared" ref="BP516:BP521" si="93">IFERROR(1/J516*(Y516/H516),"0")</f>
        <v>1.1442307692307694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781</v>
      </c>
      <c r="Y517" s="384">
        <f t="shared" si="89"/>
        <v>781.44</v>
      </c>
      <c r="Z517" s="36">
        <f>IFERROR(IF(Y517=0,"",ROUNDUP(Y517/H517,0)*0.01196),"")</f>
        <v>1.7700800000000001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834.25</v>
      </c>
      <c r="BN517" s="64">
        <f t="shared" si="91"/>
        <v>834.72</v>
      </c>
      <c r="BO517" s="64">
        <f t="shared" si="92"/>
        <v>1.422275641025641</v>
      </c>
      <c r="BP517" s="64">
        <f t="shared" si="93"/>
        <v>1.4230769230769231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1679</v>
      </c>
      <c r="Y518" s="384">
        <f t="shared" si="89"/>
        <v>1679.0400000000002</v>
      </c>
      <c r="Z518" s="36">
        <f>IFERROR(IF(Y518=0,"",ROUNDUP(Y518/H518,0)*0.01196),"")</f>
        <v>3.80328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1793.4772727272725</v>
      </c>
      <c r="BN518" s="64">
        <f t="shared" si="91"/>
        <v>1793.5200000000002</v>
      </c>
      <c r="BO518" s="64">
        <f t="shared" si="92"/>
        <v>3.057619463869464</v>
      </c>
      <c r="BP518" s="64">
        <f t="shared" si="93"/>
        <v>3.0576923076923079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584.469696969697</v>
      </c>
      <c r="Y522" s="385">
        <f>IFERROR(Y516/H516,"0")+IFERROR(Y517/H517,"0")+IFERROR(Y518/H518,"0")+IFERROR(Y519/H519,"0")+IFERROR(Y520/H520,"0")+IFERROR(Y521/H521,"0")</f>
        <v>585</v>
      </c>
      <c r="Z522" s="385">
        <f>IFERROR(IF(Z516="",0,Z516),"0")+IFERROR(IF(Z517="",0,Z517),"0")+IFERROR(IF(Z518="",0,Z518),"0")+IFERROR(IF(Z519="",0,Z519),"0")+IFERROR(IF(Z520="",0,Z520),"0")+IFERROR(IF(Z521="",0,Z521),"0")</f>
        <v>6.9965999999999999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3086</v>
      </c>
      <c r="Y523" s="385">
        <f>IFERROR(SUM(Y516:Y521),"0")</f>
        <v>3088.8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17427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17541.54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18535.301000762964</v>
      </c>
      <c r="Y596" s="385">
        <f>IFERROR(SUM(BN22:BN592),"0")</f>
        <v>18656.707999999999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33</v>
      </c>
      <c r="Y597" s="38">
        <f>ROUNDUP(SUM(BP22:BP592),0)</f>
        <v>33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19360.301000762964</v>
      </c>
      <c r="Y598" s="385">
        <f>GrossWeightTotalR+PalletQtyTotalR*25</f>
        <v>19481.707999999999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2961.4232207128757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2981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39.211640000000003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75.600000000000009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222.79999999999998</v>
      </c>
      <c r="E605" s="46">
        <f>IFERROR(Y105*1,"0")+IFERROR(Y106*1,"0")+IFERROR(Y107*1,"0")+IFERROR(Y108*1,"0")+IFERROR(Y109*1,"0")+IFERROR(Y113*1,"0")+IFERROR(Y114*1,"0")+IFERROR(Y115*1,"0")+IFERROR(Y116*1,"0")+IFERROR(Y117*1,"0")</f>
        <v>297.90000000000003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362.5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65.099999999999994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812.99999999999989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177.6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544.79999999999995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3345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2230.7999999999997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71.400000000000006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9335.0400000000009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41,00"/>
        <filter val="1 679,00"/>
        <filter val="1 796,00"/>
        <filter val="1 949,00"/>
        <filter val="1 995,00"/>
        <filter val="1,30"/>
        <filter val="106,00"/>
        <filter val="11,81"/>
        <filter val="114,00"/>
        <filter val="119,00"/>
        <filter val="12,00"/>
        <filter val="136,00"/>
        <filter val="14,00"/>
        <filter val="14,63"/>
        <filter val="16,19"/>
        <filter val="17 427,00"/>
        <filter val="17,00"/>
        <filter val="170,00"/>
        <filter val="175,00"/>
        <filter val="18 535,30"/>
        <filter val="19 360,30"/>
        <filter val="198,00"/>
        <filter val="2 226,00"/>
        <filter val="2 490,00"/>
        <filter val="2 961,42"/>
        <filter val="22,00"/>
        <filter val="22,78"/>
        <filter val="222,40"/>
        <filter val="226,00"/>
        <filter val="23,98"/>
        <filter val="24,00"/>
        <filter val="244,00"/>
        <filter val="25,00"/>
        <filter val="259,00"/>
        <filter val="261,00"/>
        <filter val="27,38"/>
        <filter val="285,38"/>
        <filter val="29,00"/>
        <filter val="3 086,00"/>
        <filter val="3 336,00"/>
        <filter val="31,28"/>
        <filter val="314,08"/>
        <filter val="32,00"/>
        <filter val="33"/>
        <filter val="33,00"/>
        <filter val="332,00"/>
        <filter val="36,00"/>
        <filter val="369,13"/>
        <filter val="4 286,00"/>
        <filter val="4,29"/>
        <filter val="41,00"/>
        <filter val="43,00"/>
        <filter val="46,00"/>
        <filter val="46,90"/>
        <filter val="5,00"/>
        <filter val="5,83"/>
        <filter val="5,95"/>
        <filter val="50,00"/>
        <filter val="54,00"/>
        <filter val="56,00"/>
        <filter val="584,47"/>
        <filter val="6,11"/>
        <filter val="6,44"/>
        <filter val="6,79"/>
        <filter val="60,00"/>
        <filter val="626,00"/>
        <filter val="63,00"/>
        <filter val="64,00"/>
        <filter val="66,00"/>
        <filter val="68,00"/>
        <filter val="69,63"/>
        <filter val="72,92"/>
        <filter val="76,00"/>
        <filter val="781,00"/>
        <filter val="790,00"/>
        <filter val="8,00"/>
        <filter val="80,00"/>
        <filter val="811,74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