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73AAEA-CA11-4D96-BCF9-83DE2A0DF2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Y528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Y470" i="1" s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Y426" i="1" s="1"/>
  <c r="P425" i="1"/>
  <c r="X423" i="1"/>
  <c r="X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X410" i="1"/>
  <c r="X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Y396" i="1" s="1"/>
  <c r="P393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Z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O317" i="1"/>
  <c r="BM317" i="1"/>
  <c r="Y317" i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Y313" i="1" s="1"/>
  <c r="P311" i="1"/>
  <c r="X309" i="1"/>
  <c r="X308" i="1"/>
  <c r="BO307" i="1"/>
  <c r="BM307" i="1"/>
  <c r="Y307" i="1"/>
  <c r="T605" i="1" s="1"/>
  <c r="P307" i="1"/>
  <c r="X304" i="1"/>
  <c r="X303" i="1"/>
  <c r="BO302" i="1"/>
  <c r="BM302" i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Q605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Y210" i="1" s="1"/>
  <c r="P208" i="1"/>
  <c r="X206" i="1"/>
  <c r="X205" i="1"/>
  <c r="BO204" i="1"/>
  <c r="BM204" i="1"/>
  <c r="Y204" i="1"/>
  <c r="P204" i="1"/>
  <c r="BO203" i="1"/>
  <c r="BM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294" i="1" l="1"/>
  <c r="BN294" i="1"/>
  <c r="BP329" i="1"/>
  <c r="BN329" i="1"/>
  <c r="Z329" i="1"/>
  <c r="BP350" i="1"/>
  <c r="BN350" i="1"/>
  <c r="Z350" i="1"/>
  <c r="BP370" i="1"/>
  <c r="BN370" i="1"/>
  <c r="Z370" i="1"/>
  <c r="BP400" i="1"/>
  <c r="BN400" i="1"/>
  <c r="Z400" i="1"/>
  <c r="BP420" i="1"/>
  <c r="BN420" i="1"/>
  <c r="Z420" i="1"/>
  <c r="BP451" i="1"/>
  <c r="BN451" i="1"/>
  <c r="Z451" i="1"/>
  <c r="BP503" i="1"/>
  <c r="BN503" i="1"/>
  <c r="Z503" i="1"/>
  <c r="BP527" i="1"/>
  <c r="BN527" i="1"/>
  <c r="Z52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B605" i="1"/>
  <c r="X597" i="1"/>
  <c r="X595" i="1"/>
  <c r="Z26" i="1"/>
  <c r="BN26" i="1"/>
  <c r="Y37" i="1"/>
  <c r="Z54" i="1"/>
  <c r="BN54" i="1"/>
  <c r="Z85" i="1"/>
  <c r="BN85" i="1"/>
  <c r="Z99" i="1"/>
  <c r="BN99" i="1"/>
  <c r="E605" i="1"/>
  <c r="Z116" i="1"/>
  <c r="BN116" i="1"/>
  <c r="F605" i="1"/>
  <c r="Z138" i="1"/>
  <c r="BN138" i="1"/>
  <c r="Z153" i="1"/>
  <c r="BN153" i="1"/>
  <c r="Y156" i="1"/>
  <c r="Z176" i="1"/>
  <c r="BN176" i="1"/>
  <c r="Z194" i="1"/>
  <c r="BN194" i="1"/>
  <c r="Z209" i="1"/>
  <c r="BN209" i="1"/>
  <c r="Z219" i="1"/>
  <c r="BN219" i="1"/>
  <c r="Z231" i="1"/>
  <c r="BN231" i="1"/>
  <c r="Z248" i="1"/>
  <c r="BN248" i="1"/>
  <c r="Z259" i="1"/>
  <c r="BN259" i="1"/>
  <c r="Z294" i="1"/>
  <c r="BP339" i="1"/>
  <c r="BN339" i="1"/>
  <c r="Z339" i="1"/>
  <c r="BP345" i="1"/>
  <c r="BN345" i="1"/>
  <c r="Z345" i="1"/>
  <c r="BP351" i="1"/>
  <c r="BN351" i="1"/>
  <c r="Z351" i="1"/>
  <c r="BP382" i="1"/>
  <c r="BN382" i="1"/>
  <c r="Z382" i="1"/>
  <c r="BP406" i="1"/>
  <c r="BN406" i="1"/>
  <c r="Z406" i="1"/>
  <c r="BP442" i="1"/>
  <c r="BN442" i="1"/>
  <c r="Z442" i="1"/>
  <c r="BP474" i="1"/>
  <c r="BN474" i="1"/>
  <c r="Z474" i="1"/>
  <c r="BP475" i="1"/>
  <c r="BN475" i="1"/>
  <c r="Z475" i="1"/>
  <c r="BP517" i="1"/>
  <c r="BN517" i="1"/>
  <c r="Z517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354" i="1"/>
  <c r="Y605" i="1"/>
  <c r="Y457" i="1"/>
  <c r="BP170" i="1"/>
  <c r="BN170" i="1"/>
  <c r="Z170" i="1"/>
  <c r="BP192" i="1"/>
  <c r="BN192" i="1"/>
  <c r="Z192" i="1"/>
  <c r="BP287" i="1"/>
  <c r="BN287" i="1"/>
  <c r="Z287" i="1"/>
  <c r="BP317" i="1"/>
  <c r="BN317" i="1"/>
  <c r="Z317" i="1"/>
  <c r="BP323" i="1"/>
  <c r="BN323" i="1"/>
  <c r="Z323" i="1"/>
  <c r="BP337" i="1"/>
  <c r="BN337" i="1"/>
  <c r="Z337" i="1"/>
  <c r="BP203" i="1"/>
  <c r="BN203" i="1"/>
  <c r="Z203" i="1"/>
  <c r="BP217" i="1"/>
  <c r="BN217" i="1"/>
  <c r="Z217" i="1"/>
  <c r="BP229" i="1"/>
  <c r="BN229" i="1"/>
  <c r="Z229" i="1"/>
  <c r="BP241" i="1"/>
  <c r="BN241" i="1"/>
  <c r="Z241" i="1"/>
  <c r="BP254" i="1"/>
  <c r="BN254" i="1"/>
  <c r="Z254" i="1"/>
  <c r="BP265" i="1"/>
  <c r="BN265" i="1"/>
  <c r="Z265" i="1"/>
  <c r="X596" i="1"/>
  <c r="X598" i="1" s="1"/>
  <c r="X599" i="1"/>
  <c r="Y36" i="1"/>
  <c r="Z28" i="1"/>
  <c r="BN28" i="1"/>
  <c r="Z34" i="1"/>
  <c r="BN34" i="1"/>
  <c r="C605" i="1"/>
  <c r="Z56" i="1"/>
  <c r="BN56" i="1"/>
  <c r="Z62" i="1"/>
  <c r="BN62" i="1"/>
  <c r="BP62" i="1"/>
  <c r="Y65" i="1"/>
  <c r="Z68" i="1"/>
  <c r="BN68" i="1"/>
  <c r="Y76" i="1"/>
  <c r="Z72" i="1"/>
  <c r="BN72" i="1"/>
  <c r="Z73" i="1"/>
  <c r="BN73" i="1"/>
  <c r="Z79" i="1"/>
  <c r="BN79" i="1"/>
  <c r="BP79" i="1"/>
  <c r="Y82" i="1"/>
  <c r="Y90" i="1"/>
  <c r="Z87" i="1"/>
  <c r="BN87" i="1"/>
  <c r="Z93" i="1"/>
  <c r="BN93" i="1"/>
  <c r="BP93" i="1"/>
  <c r="Y96" i="1"/>
  <c r="Y102" i="1"/>
  <c r="Z106" i="1"/>
  <c r="BN106" i="1"/>
  <c r="Z114" i="1"/>
  <c r="BN114" i="1"/>
  <c r="Z123" i="1"/>
  <c r="BN123" i="1"/>
  <c r="Z134" i="1"/>
  <c r="BN134" i="1"/>
  <c r="Y145" i="1"/>
  <c r="Z140" i="1"/>
  <c r="BN140" i="1"/>
  <c r="Z148" i="1"/>
  <c r="BN148" i="1"/>
  <c r="Z159" i="1"/>
  <c r="BN159" i="1"/>
  <c r="BP178" i="1"/>
  <c r="BN178" i="1"/>
  <c r="Z178" i="1"/>
  <c r="BP196" i="1"/>
  <c r="BN196" i="1"/>
  <c r="Z196" i="1"/>
  <c r="Y221" i="1"/>
  <c r="BP213" i="1"/>
  <c r="BN213" i="1"/>
  <c r="Z213" i="1"/>
  <c r="Y236" i="1"/>
  <c r="BP225" i="1"/>
  <c r="BN225" i="1"/>
  <c r="Z225" i="1"/>
  <c r="BP233" i="1"/>
  <c r="BN233" i="1"/>
  <c r="Z233" i="1"/>
  <c r="BP250" i="1"/>
  <c r="BN250" i="1"/>
  <c r="Z250" i="1"/>
  <c r="Y268" i="1"/>
  <c r="BP261" i="1"/>
  <c r="BN261" i="1"/>
  <c r="Z261" i="1"/>
  <c r="BP273" i="1"/>
  <c r="BN273" i="1"/>
  <c r="Z273" i="1"/>
  <c r="BP296" i="1"/>
  <c r="BN296" i="1"/>
  <c r="Z296" i="1"/>
  <c r="BP320" i="1"/>
  <c r="BN320" i="1"/>
  <c r="Z320" i="1"/>
  <c r="BP331" i="1"/>
  <c r="BN331" i="1"/>
  <c r="Z331" i="1"/>
  <c r="BP353" i="1"/>
  <c r="BN353" i="1"/>
  <c r="Z353" i="1"/>
  <c r="BP376" i="1"/>
  <c r="BN376" i="1"/>
  <c r="Z376" i="1"/>
  <c r="BP384" i="1"/>
  <c r="BN384" i="1"/>
  <c r="Z384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AE605" i="1"/>
  <c r="Y581" i="1"/>
  <c r="BP579" i="1"/>
  <c r="BN579" i="1"/>
  <c r="Z579" i="1"/>
  <c r="Y165" i="1"/>
  <c r="Y181" i="1"/>
  <c r="Y187" i="1"/>
  <c r="Y206" i="1"/>
  <c r="Y222" i="1"/>
  <c r="Y244" i="1"/>
  <c r="K605" i="1"/>
  <c r="O605" i="1"/>
  <c r="R605" i="1"/>
  <c r="Y341" i="1"/>
  <c r="BP359" i="1"/>
  <c r="BN359" i="1"/>
  <c r="Z359" i="1"/>
  <c r="V605" i="1"/>
  <c r="Y365" i="1"/>
  <c r="BP364" i="1"/>
  <c r="BN364" i="1"/>
  <c r="Z364" i="1"/>
  <c r="Z365" i="1" s="1"/>
  <c r="BP368" i="1"/>
  <c r="BN368" i="1"/>
  <c r="Z368" i="1"/>
  <c r="BP380" i="1"/>
  <c r="BN380" i="1"/>
  <c r="Z380" i="1"/>
  <c r="BP394" i="1"/>
  <c r="BN394" i="1"/>
  <c r="Z394" i="1"/>
  <c r="Y422" i="1"/>
  <c r="BP418" i="1"/>
  <c r="BN418" i="1"/>
  <c r="Z418" i="1"/>
  <c r="BP440" i="1"/>
  <c r="BN440" i="1"/>
  <c r="Z440" i="1"/>
  <c r="BP449" i="1"/>
  <c r="BN449" i="1"/>
  <c r="Z449" i="1"/>
  <c r="Y461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Y361" i="1"/>
  <c r="Y360" i="1"/>
  <c r="Y390" i="1"/>
  <c r="X605" i="1"/>
  <c r="Y414" i="1"/>
  <c r="Y479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Z69" i="1"/>
  <c r="Z76" i="1" s="1"/>
  <c r="BN69" i="1"/>
  <c r="BP69" i="1"/>
  <c r="Z71" i="1"/>
  <c r="BN71" i="1"/>
  <c r="Z74" i="1"/>
  <c r="BN74" i="1"/>
  <c r="Y77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4" i="1"/>
  <c r="BN94" i="1"/>
  <c r="BP94" i="1"/>
  <c r="Z98" i="1"/>
  <c r="Z101" i="1" s="1"/>
  <c r="BN98" i="1"/>
  <c r="BP98" i="1"/>
  <c r="Z100" i="1"/>
  <c r="BN100" i="1"/>
  <c r="Y101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Y118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Y136" i="1"/>
  <c r="Z139" i="1"/>
  <c r="BN139" i="1"/>
  <c r="Z141" i="1"/>
  <c r="BN141" i="1"/>
  <c r="Z143" i="1"/>
  <c r="BN143" i="1"/>
  <c r="Y144" i="1"/>
  <c r="Z147" i="1"/>
  <c r="BN147" i="1"/>
  <c r="BP147" i="1"/>
  <c r="Y150" i="1"/>
  <c r="G605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BN169" i="1"/>
  <c r="BP169" i="1"/>
  <c r="Z171" i="1"/>
  <c r="BN171" i="1"/>
  <c r="Y172" i="1"/>
  <c r="Z175" i="1"/>
  <c r="BN175" i="1"/>
  <c r="BP175" i="1"/>
  <c r="Z177" i="1"/>
  <c r="BN177" i="1"/>
  <c r="Z179" i="1"/>
  <c r="BN179" i="1"/>
  <c r="Y180" i="1"/>
  <c r="BP185" i="1"/>
  <c r="BN185" i="1"/>
  <c r="Z185" i="1"/>
  <c r="I605" i="1"/>
  <c r="Y200" i="1"/>
  <c r="BP191" i="1"/>
  <c r="BN191" i="1"/>
  <c r="Z191" i="1"/>
  <c r="BP195" i="1"/>
  <c r="BN195" i="1"/>
  <c r="Z195" i="1"/>
  <c r="Y199" i="1"/>
  <c r="H9" i="1"/>
  <c r="Y24" i="1"/>
  <c r="Y59" i="1"/>
  <c r="Y111" i="1"/>
  <c r="Y128" i="1"/>
  <c r="Y173" i="1"/>
  <c r="Y186" i="1"/>
  <c r="BP183" i="1"/>
  <c r="BN183" i="1"/>
  <c r="Z183" i="1"/>
  <c r="Z186" i="1" s="1"/>
  <c r="BP193" i="1"/>
  <c r="BN193" i="1"/>
  <c r="Z193" i="1"/>
  <c r="BP197" i="1"/>
  <c r="BN197" i="1"/>
  <c r="Z197" i="1"/>
  <c r="J605" i="1"/>
  <c r="Z204" i="1"/>
  <c r="Z205" i="1" s="1"/>
  <c r="BN204" i="1"/>
  <c r="BP204" i="1"/>
  <c r="Y205" i="1"/>
  <c r="Z208" i="1"/>
  <c r="Z210" i="1" s="1"/>
  <c r="BN208" i="1"/>
  <c r="BP208" i="1"/>
  <c r="Y211" i="1"/>
  <c r="Z214" i="1"/>
  <c r="BN214" i="1"/>
  <c r="BP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Y235" i="1"/>
  <c r="Z238" i="1"/>
  <c r="BN238" i="1"/>
  <c r="BP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Y256" i="1"/>
  <c r="M605" i="1"/>
  <c r="Z260" i="1"/>
  <c r="Z267" i="1" s="1"/>
  <c r="BN260" i="1"/>
  <c r="BP260" i="1"/>
  <c r="Z262" i="1"/>
  <c r="BN262" i="1"/>
  <c r="Z264" i="1"/>
  <c r="BN264" i="1"/>
  <c r="Z266" i="1"/>
  <c r="BN266" i="1"/>
  <c r="Y267" i="1"/>
  <c r="Z271" i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BN286" i="1"/>
  <c r="BP286" i="1"/>
  <c r="Z288" i="1"/>
  <c r="BN288" i="1"/>
  <c r="Y289" i="1"/>
  <c r="Z293" i="1"/>
  <c r="BN293" i="1"/>
  <c r="BP293" i="1"/>
  <c r="Z295" i="1"/>
  <c r="BN295" i="1"/>
  <c r="Z297" i="1"/>
  <c r="BN297" i="1"/>
  <c r="Y298" i="1"/>
  <c r="Z302" i="1"/>
  <c r="Z303" i="1" s="1"/>
  <c r="BN302" i="1"/>
  <c r="BP302" i="1"/>
  <c r="Y303" i="1"/>
  <c r="Z307" i="1"/>
  <c r="Z308" i="1" s="1"/>
  <c r="BN307" i="1"/>
  <c r="BP307" i="1"/>
  <c r="Y308" i="1"/>
  <c r="Z311" i="1"/>
  <c r="Z313" i="1" s="1"/>
  <c r="BN311" i="1"/>
  <c r="BP311" i="1"/>
  <c r="Y314" i="1"/>
  <c r="U605" i="1"/>
  <c r="Y325" i="1"/>
  <c r="Z318" i="1"/>
  <c r="BN318" i="1"/>
  <c r="Z319" i="1"/>
  <c r="BN319" i="1"/>
  <c r="Z321" i="1"/>
  <c r="BN321" i="1"/>
  <c r="BP322" i="1"/>
  <c r="BN322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55" i="1"/>
  <c r="BP358" i="1"/>
  <c r="BN358" i="1"/>
  <c r="Z358" i="1"/>
  <c r="Z360" i="1" s="1"/>
  <c r="Y372" i="1"/>
  <c r="Y255" i="1"/>
  <c r="Y278" i="1"/>
  <c r="Y283" i="1"/>
  <c r="Y290" i="1"/>
  <c r="Y299" i="1"/>
  <c r="Y304" i="1"/>
  <c r="Y309" i="1"/>
  <c r="BP330" i="1"/>
  <c r="BN330" i="1"/>
  <c r="Z330" i="1"/>
  <c r="BP338" i="1"/>
  <c r="BN338" i="1"/>
  <c r="Z338" i="1"/>
  <c r="BP346" i="1"/>
  <c r="BN346" i="1"/>
  <c r="Z346" i="1"/>
  <c r="Y348" i="1"/>
  <c r="BP352" i="1"/>
  <c r="BN352" i="1"/>
  <c r="Z352" i="1"/>
  <c r="Z354" i="1" s="1"/>
  <c r="BP369" i="1"/>
  <c r="BN369" i="1"/>
  <c r="Z369" i="1"/>
  <c r="Z371" i="1" s="1"/>
  <c r="Y371" i="1"/>
  <c r="Y385" i="1"/>
  <c r="Y391" i="1"/>
  <c r="Y397" i="1"/>
  <c r="Y401" i="1"/>
  <c r="Y409" i="1"/>
  <c r="Y415" i="1"/>
  <c r="Y423" i="1"/>
  <c r="Y427" i="1"/>
  <c r="Y433" i="1"/>
  <c r="Y456" i="1"/>
  <c r="Y462" i="1"/>
  <c r="Y466" i="1"/>
  <c r="Y47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BP520" i="1"/>
  <c r="BN520" i="1"/>
  <c r="Z520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W605" i="1"/>
  <c r="Z377" i="1"/>
  <c r="BN377" i="1"/>
  <c r="Z379" i="1"/>
  <c r="BN379" i="1"/>
  <c r="Z381" i="1"/>
  <c r="BN381" i="1"/>
  <c r="Z383" i="1"/>
  <c r="BN383" i="1"/>
  <c r="Y386" i="1"/>
  <c r="Z389" i="1"/>
  <c r="Z390" i="1" s="1"/>
  <c r="BN389" i="1"/>
  <c r="Z393" i="1"/>
  <c r="BN393" i="1"/>
  <c r="BP393" i="1"/>
  <c r="Z395" i="1"/>
  <c r="BN395" i="1"/>
  <c r="Z399" i="1"/>
  <c r="Z401" i="1" s="1"/>
  <c r="BN399" i="1"/>
  <c r="BP399" i="1"/>
  <c r="Z405" i="1"/>
  <c r="BN405" i="1"/>
  <c r="BP405" i="1"/>
  <c r="Z407" i="1"/>
  <c r="BN407" i="1"/>
  <c r="Y410" i="1"/>
  <c r="Z413" i="1"/>
  <c r="Z414" i="1" s="1"/>
  <c r="BN413" i="1"/>
  <c r="Z417" i="1"/>
  <c r="BN417" i="1"/>
  <c r="BP417" i="1"/>
  <c r="Z419" i="1"/>
  <c r="BN419" i="1"/>
  <c r="Z421" i="1"/>
  <c r="BN421" i="1"/>
  <c r="Z425" i="1"/>
  <c r="Z426" i="1" s="1"/>
  <c r="BN425" i="1"/>
  <c r="BP425" i="1"/>
  <c r="Z431" i="1"/>
  <c r="Z432" i="1" s="1"/>
  <c r="BN431" i="1"/>
  <c r="BP431" i="1"/>
  <c r="Y432" i="1"/>
  <c r="Z435" i="1"/>
  <c r="BN435" i="1"/>
  <c r="BP435" i="1"/>
  <c r="Z437" i="1"/>
  <c r="BN437" i="1"/>
  <c r="Z439" i="1"/>
  <c r="BN439" i="1"/>
  <c r="Z441" i="1"/>
  <c r="BN441" i="1"/>
  <c r="Z443" i="1"/>
  <c r="BN443" i="1"/>
  <c r="Z445" i="1"/>
  <c r="BN445" i="1"/>
  <c r="Z448" i="1"/>
  <c r="BN448" i="1"/>
  <c r="Z450" i="1"/>
  <c r="BN450" i="1"/>
  <c r="Z452" i="1"/>
  <c r="BN452" i="1"/>
  <c r="Z454" i="1"/>
  <c r="BN454" i="1"/>
  <c r="Z460" i="1"/>
  <c r="Z461" i="1" s="1"/>
  <c r="BN460" i="1"/>
  <c r="Z464" i="1"/>
  <c r="Z465" i="1" s="1"/>
  <c r="BN464" i="1"/>
  <c r="BP464" i="1"/>
  <c r="Z469" i="1"/>
  <c r="Z470" i="1" s="1"/>
  <c r="BN469" i="1"/>
  <c r="BP469" i="1"/>
  <c r="Z473" i="1"/>
  <c r="BN473" i="1"/>
  <c r="BP473" i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Y522" i="1"/>
  <c r="BP526" i="1"/>
  <c r="BN526" i="1"/>
  <c r="Z526" i="1"/>
  <c r="Z528" i="1" s="1"/>
  <c r="BP538" i="1"/>
  <c r="BN538" i="1"/>
  <c r="Z538" i="1"/>
  <c r="AD605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51" i="1" l="1"/>
  <c r="Z456" i="1"/>
  <c r="Z422" i="1"/>
  <c r="Z409" i="1"/>
  <c r="Z396" i="1"/>
  <c r="Z149" i="1"/>
  <c r="Z95" i="1"/>
  <c r="Z568" i="1"/>
  <c r="Z385" i="1"/>
  <c r="Z341" i="1"/>
  <c r="Z255" i="1"/>
  <c r="Z243" i="1"/>
  <c r="Z235" i="1"/>
  <c r="Z221" i="1"/>
  <c r="Z36" i="1"/>
  <c r="Z325" i="1"/>
  <c r="Z144" i="1"/>
  <c r="Z581" i="1"/>
  <c r="Z479" i="1"/>
  <c r="Z575" i="1"/>
  <c r="Z561" i="1"/>
  <c r="Z544" i="1"/>
  <c r="Z298" i="1"/>
  <c r="Z289" i="1"/>
  <c r="Z277" i="1"/>
  <c r="Y595" i="1"/>
  <c r="Z180" i="1"/>
  <c r="Z172" i="1"/>
  <c r="Z90" i="1"/>
  <c r="Y597" i="1"/>
  <c r="Z522" i="1"/>
  <c r="Z508" i="1"/>
  <c r="Z347" i="1"/>
  <c r="Z332" i="1"/>
  <c r="Z199" i="1"/>
  <c r="Y599" i="1"/>
  <c r="Y596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<sst xmlns="http://schemas.openxmlformats.org/spreadsheetml/2006/main" count="2465" uniqueCount="787">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</sst>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45551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0.45833333333333331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hidden="1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hidden="1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hidden="1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hidden="1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hidden="1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hidden="1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idden="1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386"/>
      <c r="AB235" s="386"/>
      <c r="AC235" s="386"/>
    </row>
    <row r="236" spans="1:68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0</v>
      </c>
      <c r="Y236" s="385">
        <f>IFERROR(SUM(Y224:Y234),"0")</f>
        <v>0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hidden="1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300</v>
      </c>
      <c r="Y344" s="384">
        <f>IFERROR(IF(X344="",0,CEILING((X344/$H344),1)*$H344),"")</f>
        <v>302.40000000000003</v>
      </c>
      <c r="Z344" s="36">
        <f>IFERROR(IF(Y344=0,"",ROUNDUP(Y344/H344,0)*0.02175),"")</f>
        <v>0.78299999999999992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320.14285714285717</v>
      </c>
      <c r="BN344" s="64">
        <f>IFERROR(Y344*I344/H344,"0")</f>
        <v>322.70400000000006</v>
      </c>
      <c r="BO344" s="64">
        <f>IFERROR(1/J344*(X344/H344),"0")</f>
        <v>0.63775510204081631</v>
      </c>
      <c r="BP344" s="64">
        <f>IFERROR(1/J344*(Y344/H344),"0")</f>
        <v>0.64285714285714279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35.714285714285715</v>
      </c>
      <c r="Y347" s="385">
        <f>IFERROR(Y344/H344,"0")+IFERROR(Y345/H345,"0")+IFERROR(Y346/H346,"0")</f>
        <v>36</v>
      </c>
      <c r="Z347" s="385">
        <f>IFERROR(IF(Z344="",0,Z344),"0")+IFERROR(IF(Z345="",0,Z345),"0")+IFERROR(IF(Z346="",0,Z346),"0")</f>
        <v>0.78299999999999992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300</v>
      </c>
      <c r="Y348" s="385">
        <f>IFERROR(SUM(Y344:Y346),"0")</f>
        <v>302.40000000000003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3500</v>
      </c>
      <c r="Y377" s="384">
        <f t="shared" si="67"/>
        <v>3510</v>
      </c>
      <c r="Z377" s="36">
        <f>IFERROR(IF(Y377=0,"",ROUNDUP(Y377/H377,0)*0.02175),"")</f>
        <v>5.0894999999999992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3612</v>
      </c>
      <c r="BN377" s="64">
        <f t="shared" si="69"/>
        <v>3622.32</v>
      </c>
      <c r="BO377" s="64">
        <f t="shared" si="70"/>
        <v>4.8611111111111107</v>
      </c>
      <c r="BP377" s="64">
        <f t="shared" si="71"/>
        <v>4.875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1500</v>
      </c>
      <c r="Y379" s="384">
        <f t="shared" si="67"/>
        <v>1500</v>
      </c>
      <c r="Z379" s="36">
        <f>IFERROR(IF(Y379=0,"",ROUNDUP(Y379/H379,0)*0.02175),"")</f>
        <v>2.1749999999999998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1548</v>
      </c>
      <c r="BN379" s="64">
        <f t="shared" si="69"/>
        <v>1548</v>
      </c>
      <c r="BO379" s="64">
        <f t="shared" si="70"/>
        <v>2.083333333333333</v>
      </c>
      <c r="BP379" s="64">
        <f t="shared" si="71"/>
        <v>2.083333333333333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2000</v>
      </c>
      <c r="Y381" s="384">
        <f t="shared" si="67"/>
        <v>2010</v>
      </c>
      <c r="Z381" s="36">
        <f>IFERROR(IF(Y381=0,"",ROUNDUP(Y381/H381,0)*0.02175),"")</f>
        <v>2.9144999999999999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2064</v>
      </c>
      <c r="BN381" s="64">
        <f t="shared" si="69"/>
        <v>2074.3200000000002</v>
      </c>
      <c r="BO381" s="64">
        <f t="shared" si="70"/>
        <v>2.7777777777777777</v>
      </c>
      <c r="BP381" s="64">
        <f t="shared" si="71"/>
        <v>2.7916666666666665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466.66666666666674</v>
      </c>
      <c r="Y385" s="385">
        <f>IFERROR(Y376/H376,"0")+IFERROR(Y377/H377,"0")+IFERROR(Y378/H378,"0")+IFERROR(Y379/H379,"0")+IFERROR(Y380/H380,"0")+IFERROR(Y381/H381,"0")+IFERROR(Y382/H382,"0")+IFERROR(Y383/H383,"0")+IFERROR(Y384/H384,"0")</f>
        <v>468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10.178999999999998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7000</v>
      </c>
      <c r="Y386" s="385">
        <f>IFERROR(SUM(Y376:Y384),"0")</f>
        <v>7020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2000</v>
      </c>
      <c r="Y388" s="384">
        <f>IFERROR(IF(X388="",0,CEILING((X388/$H388),1)*$H388),"")</f>
        <v>2010</v>
      </c>
      <c r="Z388" s="36">
        <f>IFERROR(IF(Y388=0,"",ROUNDUP(Y388/H388,0)*0.02175),"")</f>
        <v>2.9144999999999999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2064</v>
      </c>
      <c r="BN388" s="64">
        <f>IFERROR(Y388*I388/H388,"0")</f>
        <v>2074.3200000000002</v>
      </c>
      <c r="BO388" s="64">
        <f>IFERROR(1/J388*(X388/H388),"0")</f>
        <v>2.7777777777777777</v>
      </c>
      <c r="BP388" s="64">
        <f>IFERROR(1/J388*(Y388/H388),"0")</f>
        <v>2.7916666666666665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133.33333333333334</v>
      </c>
      <c r="Y390" s="385">
        <f>IFERROR(Y388/H388,"0")+IFERROR(Y389/H389,"0")</f>
        <v>134</v>
      </c>
      <c r="Z390" s="385">
        <f>IFERROR(IF(Z388="",0,Z388),"0")+IFERROR(IF(Z389="",0,Z389),"0")</f>
        <v>2.9144999999999999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2000</v>
      </c>
      <c r="Y391" s="385">
        <f>IFERROR(SUM(Y388:Y389),"0")</f>
        <v>2010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150</v>
      </c>
      <c r="Y399" s="384">
        <f>IFERROR(IF(X399="",0,CEILING((X399/$H399),1)*$H399),"")</f>
        <v>156</v>
      </c>
      <c r="Z399" s="36">
        <f>IFERROR(IF(Y399=0,"",ROUNDUP(Y399/H399,0)*0.02175),"")</f>
        <v>0.43499999999999994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160.84615384615387</v>
      </c>
      <c r="BN399" s="64">
        <f>IFERROR(Y399*I399/H399,"0")</f>
        <v>167.28000000000003</v>
      </c>
      <c r="BO399" s="64">
        <f>IFERROR(1/J399*(X399/H399),"0")</f>
        <v>0.34340659340659335</v>
      </c>
      <c r="BP399" s="64">
        <f>IFERROR(1/J399*(Y399/H399),"0")</f>
        <v>0.3571428571428571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19.23076923076923</v>
      </c>
      <c r="Y401" s="385">
        <f>IFERROR(Y399/H399,"0")+IFERROR(Y400/H400,"0")</f>
        <v>20</v>
      </c>
      <c r="Z401" s="385">
        <f>IFERROR(IF(Z399="",0,Z399),"0")+IFERROR(IF(Z400="",0,Z400),"0")</f>
        <v>0.43499999999999994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150</v>
      </c>
      <c r="Y402" s="385">
        <f>IFERROR(SUM(Y399:Y400),"0")</f>
        <v>156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hidden="1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0</v>
      </c>
      <c r="Y422" s="385">
        <f>IFERROR(Y417/H417,"0")+IFERROR(Y418/H418,"0")+IFERROR(Y419/H419,"0")+IFERROR(Y420/H420,"0")+IFERROR(Y421/H421,"0")</f>
        <v>0</v>
      </c>
      <c r="Z422" s="385">
        <f>IFERROR(IF(Z417="",0,Z417),"0")+IFERROR(IF(Z418="",0,Z418),"0")+IFERROR(IF(Z419="",0,Z419),"0")+IFERROR(IF(Z420="",0,Z420),"0")+IFERROR(IF(Z421="",0,Z421),"0")</f>
        <v>0</v>
      </c>
      <c r="AA422" s="386"/>
      <c r="AB422" s="386"/>
      <c r="AC422" s="386"/>
    </row>
    <row r="423" spans="1:68" hidden="1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0</v>
      </c>
      <c r="Y423" s="385">
        <f>IFERROR(SUM(Y417:Y421),"0")</f>
        <v>0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idden="1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idden="1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0</v>
      </c>
      <c r="Y508" s="385">
        <f>IFERROR(Y500/H500,"0")+IFERROR(Y501/H501,"0")+IFERROR(Y502/H502,"0")+IFERROR(Y503/H503,"0")+IFERROR(Y504/H504,"0")+IFERROR(Y505/H505,"0")+IFERROR(Y506/H506,"0")+IFERROR(Y507/H507,"0")</f>
        <v>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</v>
      </c>
      <c r="AA508" s="386"/>
      <c r="AB508" s="386"/>
      <c r="AC508" s="386"/>
    </row>
    <row r="509" spans="1:68" hidden="1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0</v>
      </c>
      <c r="Y509" s="385">
        <f>IFERROR(SUM(Y500:Y507),"0")</f>
        <v>0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hidden="1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hidden="1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hidden="1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idden="1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hidden="1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9450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9488.4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9768.9890109890111</v>
      </c>
      <c r="Y596" s="385">
        <f>IFERROR(SUM(BN22:BN592),"0")</f>
        <v>9808.9440000000013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14</v>
      </c>
      <c r="Y597" s="38">
        <f>ROUNDUP(SUM(BP22:BP592),0)</f>
        <v>14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10118.989010989011</v>
      </c>
      <c r="Y598" s="385">
        <f>GrossWeightTotalR+PalletQtyTotalR*25</f>
        <v>10158.944000000001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654.94505494505506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658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14.311499999999999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0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302.40000000000003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9186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0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0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00,00"/>
        <filter val="10 118,99"/>
        <filter val="133,33"/>
        <filter val="14"/>
        <filter val="150,00"/>
        <filter val="19,23"/>
        <filter val="2 000,00"/>
        <filter val="3 500,00"/>
        <filter val="300,00"/>
        <filter val="35,71"/>
        <filter val="466,67"/>
        <filter val="654,95"/>
        <filter val="7 000,00"/>
        <filter val="9 450,00"/>
        <filter val="9 768,99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2024-09-13T10:20:28Z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