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КИ филиалы\"/>
    </mc:Choice>
  </mc:AlternateContent>
  <xr:revisionPtr revIDLastSave="0" documentId="13_ncr:1_{40A33DC3-937D-4489-9873-50D2D8B092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2" i="1" l="1"/>
  <c r="F59" i="1"/>
  <c r="E59" i="1"/>
  <c r="P59" i="1" s="1"/>
  <c r="AC20" i="1"/>
  <c r="AC27" i="1"/>
  <c r="AC35" i="1"/>
  <c r="AC54" i="1"/>
  <c r="AC55" i="1"/>
  <c r="AC56" i="1"/>
  <c r="AC64" i="1"/>
  <c r="AC71" i="1"/>
  <c r="AC83" i="1"/>
  <c r="AC89" i="1"/>
  <c r="AC91" i="1"/>
  <c r="AC95" i="1"/>
  <c r="P7" i="1"/>
  <c r="P8" i="1"/>
  <c r="Q8" i="1" s="1"/>
  <c r="AC8" i="1" s="1"/>
  <c r="P9" i="1"/>
  <c r="P10" i="1"/>
  <c r="Q10" i="1" s="1"/>
  <c r="AC10" i="1" s="1"/>
  <c r="P11" i="1"/>
  <c r="P12" i="1"/>
  <c r="AC12" i="1" s="1"/>
  <c r="P13" i="1"/>
  <c r="P14" i="1"/>
  <c r="AC14" i="1" s="1"/>
  <c r="P15" i="1"/>
  <c r="P16" i="1"/>
  <c r="Q16" i="1" s="1"/>
  <c r="AC16" i="1" s="1"/>
  <c r="P17" i="1"/>
  <c r="P18" i="1"/>
  <c r="Q18" i="1" s="1"/>
  <c r="AC18" i="1" s="1"/>
  <c r="P19" i="1"/>
  <c r="P20" i="1"/>
  <c r="T20" i="1" s="1"/>
  <c r="P21" i="1"/>
  <c r="AC21" i="1" s="1"/>
  <c r="P22" i="1"/>
  <c r="P23" i="1"/>
  <c r="Q23" i="1" s="1"/>
  <c r="AC23" i="1" s="1"/>
  <c r="P24" i="1"/>
  <c r="P25" i="1"/>
  <c r="Q25" i="1" s="1"/>
  <c r="AC25" i="1" s="1"/>
  <c r="P26" i="1"/>
  <c r="P27" i="1"/>
  <c r="T27" i="1" s="1"/>
  <c r="P28" i="1"/>
  <c r="Q28" i="1" s="1"/>
  <c r="AC28" i="1" s="1"/>
  <c r="P29" i="1"/>
  <c r="P30" i="1"/>
  <c r="P31" i="1"/>
  <c r="P32" i="1"/>
  <c r="P33" i="1"/>
  <c r="P34" i="1"/>
  <c r="P35" i="1"/>
  <c r="T35" i="1" s="1"/>
  <c r="P36" i="1"/>
  <c r="P37" i="1"/>
  <c r="AC37" i="1" s="1"/>
  <c r="P38" i="1"/>
  <c r="P39" i="1"/>
  <c r="Q39" i="1" s="1"/>
  <c r="AC39" i="1" s="1"/>
  <c r="P40" i="1"/>
  <c r="P41" i="1"/>
  <c r="Q41" i="1" s="1"/>
  <c r="AC41" i="1" s="1"/>
  <c r="P42" i="1"/>
  <c r="P43" i="1"/>
  <c r="Q43" i="1" s="1"/>
  <c r="AC43" i="1" s="1"/>
  <c r="P44" i="1"/>
  <c r="P45" i="1"/>
  <c r="Q45" i="1" s="1"/>
  <c r="AC45" i="1" s="1"/>
  <c r="P46" i="1"/>
  <c r="P47" i="1"/>
  <c r="Q47" i="1" s="1"/>
  <c r="AC47" i="1" s="1"/>
  <c r="P48" i="1"/>
  <c r="P49" i="1"/>
  <c r="AC49" i="1" s="1"/>
  <c r="P50" i="1"/>
  <c r="P51" i="1"/>
  <c r="Q51" i="1" s="1"/>
  <c r="AC51" i="1" s="1"/>
  <c r="P52" i="1"/>
  <c r="P53" i="1"/>
  <c r="Q53" i="1" s="1"/>
  <c r="AC53" i="1" s="1"/>
  <c r="P54" i="1"/>
  <c r="T54" i="1" s="1"/>
  <c r="P55" i="1"/>
  <c r="T55" i="1" s="1"/>
  <c r="P56" i="1"/>
  <c r="T56" i="1" s="1"/>
  <c r="P57" i="1"/>
  <c r="P58" i="1"/>
  <c r="P60" i="1"/>
  <c r="Q60" i="1" s="1"/>
  <c r="AC60" i="1" s="1"/>
  <c r="P61" i="1"/>
  <c r="P62" i="1"/>
  <c r="P63" i="1"/>
  <c r="P64" i="1"/>
  <c r="P65" i="1"/>
  <c r="P66" i="1"/>
  <c r="P67" i="1"/>
  <c r="P68" i="1"/>
  <c r="Q68" i="1" s="1"/>
  <c r="AC68" i="1" s="1"/>
  <c r="P69" i="1"/>
  <c r="P70" i="1"/>
  <c r="P71" i="1"/>
  <c r="T71" i="1" s="1"/>
  <c r="P72" i="1"/>
  <c r="P73" i="1"/>
  <c r="Q73" i="1" s="1"/>
  <c r="AC73" i="1" s="1"/>
  <c r="P74" i="1"/>
  <c r="P75" i="1"/>
  <c r="AC75" i="1" s="1"/>
  <c r="P76" i="1"/>
  <c r="P77" i="1"/>
  <c r="AC77" i="1" s="1"/>
  <c r="P78" i="1"/>
  <c r="P79" i="1"/>
  <c r="AC79" i="1" s="1"/>
  <c r="P80" i="1"/>
  <c r="P81" i="1"/>
  <c r="AC81" i="1" s="1"/>
  <c r="P82" i="1"/>
  <c r="P83" i="1"/>
  <c r="T83" i="1" s="1"/>
  <c r="P84" i="1"/>
  <c r="P85" i="1"/>
  <c r="P86" i="1"/>
  <c r="AC86" i="1" s="1"/>
  <c r="P87" i="1"/>
  <c r="P88" i="1"/>
  <c r="P89" i="1"/>
  <c r="T89" i="1" s="1"/>
  <c r="P90" i="1"/>
  <c r="P91" i="1"/>
  <c r="T91" i="1" s="1"/>
  <c r="P92" i="1"/>
  <c r="U92" i="1" s="1"/>
  <c r="P93" i="1"/>
  <c r="P94" i="1"/>
  <c r="U94" i="1" s="1"/>
  <c r="P95" i="1"/>
  <c r="U95" i="1" s="1"/>
  <c r="P96" i="1"/>
  <c r="P97" i="1"/>
  <c r="U97" i="1" s="1"/>
  <c r="P98" i="1"/>
  <c r="P99" i="1"/>
  <c r="U99" i="1" s="1"/>
  <c r="P100" i="1"/>
  <c r="P6" i="1"/>
  <c r="Q59" i="1" l="1"/>
  <c r="AC59" i="1" s="1"/>
  <c r="Q92" i="1"/>
  <c r="AC92" i="1" s="1"/>
  <c r="U93" i="1"/>
  <c r="Q93" i="1"/>
  <c r="AC93" i="1" s="1"/>
  <c r="Q87" i="1"/>
  <c r="AC87" i="1" s="1"/>
  <c r="T85" i="1"/>
  <c r="AC85" i="1"/>
  <c r="Q69" i="1"/>
  <c r="AC69" i="1" s="1"/>
  <c r="Q67" i="1"/>
  <c r="AC67" i="1" s="1"/>
  <c r="Q65" i="1"/>
  <c r="AC65" i="1" s="1"/>
  <c r="T63" i="1"/>
  <c r="AC63" i="1"/>
  <c r="Q61" i="1"/>
  <c r="AC61" i="1" s="1"/>
  <c r="Q57" i="1"/>
  <c r="AC57" i="1" s="1"/>
  <c r="Q33" i="1"/>
  <c r="AC33" i="1" s="1"/>
  <c r="Q31" i="1"/>
  <c r="AC31" i="1" s="1"/>
  <c r="Q29" i="1"/>
  <c r="AC29" i="1" s="1"/>
  <c r="Q19" i="1"/>
  <c r="AC19" i="1" s="1"/>
  <c r="Q17" i="1"/>
  <c r="AC17" i="1" s="1"/>
  <c r="Q15" i="1"/>
  <c r="AC15" i="1" s="1"/>
  <c r="T13" i="1"/>
  <c r="AC13" i="1"/>
  <c r="Q11" i="1"/>
  <c r="AC11" i="1" s="1"/>
  <c r="T9" i="1"/>
  <c r="AC9" i="1"/>
  <c r="Q7" i="1"/>
  <c r="AC7" i="1" s="1"/>
  <c r="Q6" i="1"/>
  <c r="AC6" i="1" s="1"/>
  <c r="AC97" i="1"/>
  <c r="U100" i="1"/>
  <c r="AC100" i="1"/>
  <c r="U98" i="1"/>
  <c r="AC98" i="1"/>
  <c r="U96" i="1"/>
  <c r="AC96" i="1"/>
  <c r="Q90" i="1"/>
  <c r="AC90" i="1" s="1"/>
  <c r="T86" i="1"/>
  <c r="AC82" i="1"/>
  <c r="AC80" i="1"/>
  <c r="Q78" i="1"/>
  <c r="AC78" i="1" s="1"/>
  <c r="AC76" i="1"/>
  <c r="Q74" i="1"/>
  <c r="AC74" i="1" s="1"/>
  <c r="AC72" i="1"/>
  <c r="T68" i="1"/>
  <c r="T64" i="1"/>
  <c r="T60" i="1"/>
  <c r="Q52" i="1"/>
  <c r="AC52" i="1" s="1"/>
  <c r="Q50" i="1"/>
  <c r="AC50" i="1" s="1"/>
  <c r="Q48" i="1"/>
  <c r="AC48" i="1" s="1"/>
  <c r="Q46" i="1"/>
  <c r="AC46" i="1" s="1"/>
  <c r="Q44" i="1"/>
  <c r="AC44" i="1" s="1"/>
  <c r="Q42" i="1"/>
  <c r="AC42" i="1" s="1"/>
  <c r="Q40" i="1"/>
  <c r="AC40" i="1" s="1"/>
  <c r="Q38" i="1"/>
  <c r="AC38" i="1" s="1"/>
  <c r="Q36" i="1"/>
  <c r="AC36" i="1" s="1"/>
  <c r="T34" i="1"/>
  <c r="T32" i="1"/>
  <c r="T28" i="1"/>
  <c r="T26" i="1"/>
  <c r="AC26" i="1"/>
  <c r="Q24" i="1"/>
  <c r="AC24" i="1" s="1"/>
  <c r="Q30" i="1"/>
  <c r="AC30" i="1" s="1"/>
  <c r="AC34" i="1"/>
  <c r="Q58" i="1"/>
  <c r="AC58" i="1" s="1"/>
  <c r="Q62" i="1"/>
  <c r="AC62" i="1" s="1"/>
  <c r="Q66" i="1"/>
  <c r="AC66" i="1" s="1"/>
  <c r="Q70" i="1"/>
  <c r="AC70" i="1" s="1"/>
  <c r="Q84" i="1"/>
  <c r="AC84" i="1" s="1"/>
  <c r="Q88" i="1"/>
  <c r="AC88" i="1" s="1"/>
  <c r="AC94" i="1"/>
  <c r="AC99" i="1"/>
  <c r="T18" i="1"/>
  <c r="T16" i="1"/>
  <c r="T14" i="1"/>
  <c r="T12" i="1"/>
  <c r="T10" i="1"/>
  <c r="T8" i="1"/>
  <c r="Q22" i="1"/>
  <c r="AC22" i="1" s="1"/>
  <c r="T81" i="1"/>
  <c r="T79" i="1"/>
  <c r="T77" i="1"/>
  <c r="T75" i="1"/>
  <c r="T73" i="1"/>
  <c r="T53" i="1"/>
  <c r="T51" i="1"/>
  <c r="T49" i="1"/>
  <c r="T47" i="1"/>
  <c r="T45" i="1"/>
  <c r="T43" i="1"/>
  <c r="T41" i="1"/>
  <c r="T39" i="1"/>
  <c r="T37" i="1"/>
  <c r="T25" i="1"/>
  <c r="T23" i="1"/>
  <c r="T21" i="1"/>
  <c r="T99" i="1"/>
  <c r="T95" i="1"/>
  <c r="U6" i="1"/>
  <c r="T97" i="1"/>
  <c r="T100" i="1"/>
  <c r="T98" i="1"/>
  <c r="T96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9" i="1" l="1"/>
  <c r="T36" i="1"/>
  <c r="T38" i="1"/>
  <c r="T40" i="1"/>
  <c r="T42" i="1"/>
  <c r="T44" i="1"/>
  <c r="T46" i="1"/>
  <c r="T48" i="1"/>
  <c r="T50" i="1"/>
  <c r="T52" i="1"/>
  <c r="T92" i="1"/>
  <c r="T93" i="1"/>
  <c r="T22" i="1"/>
  <c r="T24" i="1"/>
  <c r="T88" i="1"/>
  <c r="T90" i="1"/>
  <c r="T7" i="1"/>
  <c r="T11" i="1"/>
  <c r="T15" i="1"/>
  <c r="T17" i="1"/>
  <c r="T19" i="1"/>
  <c r="T29" i="1"/>
  <c r="T31" i="1"/>
  <c r="T33" i="1"/>
  <c r="T57" i="1"/>
  <c r="T61" i="1"/>
  <c r="T65" i="1"/>
  <c r="T67" i="1"/>
  <c r="T69" i="1"/>
  <c r="T87" i="1"/>
  <c r="T30" i="1"/>
  <c r="T84" i="1"/>
  <c r="T58" i="1"/>
  <c r="T62" i="1"/>
  <c r="T66" i="1"/>
  <c r="T70" i="1"/>
  <c r="T72" i="1"/>
  <c r="T74" i="1"/>
  <c r="T76" i="1"/>
  <c r="T78" i="1"/>
  <c r="T80" i="1"/>
  <c r="T82" i="1"/>
  <c r="T6" i="1"/>
  <c r="K100" i="1" l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<sst xmlns="http://schemas.openxmlformats.org/spreadsheetml/2006/main" count="354" uniqueCount="146">
  <si>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</si>
  <si>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</si>
  <si>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</si>
  <si>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</si>
  <si>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</si>
  <si>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</si>
  <si>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</si>
  <si>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</si>
  <si>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</si>
  <si>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</si>
  <si>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</si>
  <si>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</si>
  <si>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</si>
  <si>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</si>
  <si>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</si>
  <si>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</si>
  <si>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</si>
  <si>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</si>
  <si>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</si>
  <si>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</si>
  <si>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</si>
  <si>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</si>
  <si>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</si>
  <si>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07,09,</t>
  </si>
  <si>
    <t>05,09,</t>
  </si>
  <si>
    <t>04,09,</t>
  </si>
  <si>
    <t>29,08,</t>
  </si>
  <si>
    <t>28,08,</t>
  </si>
  <si>
    <t>22,08,</t>
  </si>
  <si>
    <t>21,08,</t>
  </si>
  <si>
    <t>15,08,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</si>
  <si>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</si>
  <si>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</si>
  <si>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</si>
  <si>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</si>
  <si>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</si>
  <si>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</si>
  <si>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</si>
  <si>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</si>
  <si>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</si>
  <si>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</si>
  <si>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</si>
  <si>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</si>
  <si>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</si>
  <si>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</si>
  <si>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</si>
  <si>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</si>
  <si>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</si>
  <si>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</si>
  <si>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</si>
  <si>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</si>
  <si>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</si>
  <si>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</si>
  <si>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</si>
  <si>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</si>
  <si>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</si>
  <si>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</si>
  <si>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</si>
  <si>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</si>
  <si>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</si>
  <si>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</si>
  <si>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</si>
  <si>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</si>
  <si>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</si>
  <si>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</si>
  <si>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</si>
  <si>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</si>
  <si>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</si>
  <si>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</si>
  <si>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</si>
  <si>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</si>
  <si>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</si>
  <si>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</si>
  <si>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</si>
  <si>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</si>
  <si>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</si>
  <si>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</si>
  <si>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</si>
  <si>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</si>
  <si>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</si>
  <si>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</si>
  <si>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</si>
  <si>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</si>
  <si>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</si>
  <si>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</si>
  <si>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</si>
  <si>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</si>
  <si>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</si>
  <si>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</si>
  <si>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</si>
  <si>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</si>
  <si>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</si>
  <si>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</si>
  <si>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</si>
  <si>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</si>
  <si>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</si>
  <si>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</si>
  <si>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</si>
  <si>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</si>
  <si>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</si>
  <si>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</si>
  <si>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</si>
  <si>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</si>
  <si>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</si>
  <si>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</si>
  <si>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</si>
  <si>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</si>
  <si>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</si>
  <si>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</si>
  <si>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</si>
  <si>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</si>
  <si>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</si>
  <si>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</si>
  <si>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</si>
  <si>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</si>
  <si>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</si>
  <si>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</si>
  <si>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нужно увеличить продажи / 23,08,24 филиал обнулил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</si>
  <si>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</si>
  <si>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</si>
  <si>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</si>
  <si>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</si>
  <si>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</si>
  <si>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</si>
  <si>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</si>
  <si>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</si>
  <si>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</si>
  <si>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</si>
  <si>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</si>
  <si>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</si>
  <si>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</si>
  <si>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</si>
  <si>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</si>
  <si>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</si>
  <si>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</si>
  <si>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</si>
  <si>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</si>
  <si>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В/к колбасы «Сервелат Филейский» срез ф/в 0,3 фиброуз ТМ «Вязанка»</t>
  </si>
  <si>
    <t>новинка</t>
  </si>
  <si>
    <t>В/к колбасы «Филейская Рубленая» срез ф/в 0,3 фиброуз ТМ «Вязанка»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</si>
  <si>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</si>
  <si>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</si>
  <si>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</si>
  <si>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нет потребности (филиал постоянно обнуляет)</t>
  </si>
  <si>
    <t>заказ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</si>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</sst>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6" style="8" customWidth="1"/>
    <col min="8" max="8" width="6" customWidth="1"/>
    <col min="9" max="9" width="13.85546875" customWidth="1"/>
    <col min="10" max="11" width="7.28515625" customWidth="1"/>
    <col min="12" max="13" width="0.85546875" customWidth="1"/>
    <col min="14" max="18" width="7.28515625" customWidth="1"/>
    <col min="19" max="19" width="21.85546875" customWidth="1"/>
    <col min="20" max="21" width="5.85546875" customWidth="1"/>
    <col min="22" max="27" width="6" customWidth="1"/>
    <col min="28" max="28" width="23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40584.904999999992</v>
      </c>
      <c r="F5" s="4">
        <f>SUM(F6:F500)</f>
        <v>37432.179000000018</v>
      </c>
      <c r="G5" s="6"/>
      <c r="H5" s="1"/>
      <c r="I5" s="1"/>
      <c r="J5" s="4">
        <f t="shared" ref="J5:R5" si="0">SUM(J6:J500)</f>
        <v>40100.295000000006</v>
      </c>
      <c r="K5" s="4">
        <f t="shared" si="0"/>
        <v>484.60999999999956</v>
      </c>
      <c r="L5" s="4">
        <f t="shared" si="0"/>
        <v>0</v>
      </c>
      <c r="M5" s="4">
        <f t="shared" si="0"/>
        <v>0</v>
      </c>
      <c r="N5" s="4">
        <f t="shared" si="0"/>
        <v>15854.34014</v>
      </c>
      <c r="O5" s="4">
        <f t="shared" si="0"/>
        <v>22124.425399999993</v>
      </c>
      <c r="P5" s="4">
        <f t="shared" si="0"/>
        <v>8116.9809999999979</v>
      </c>
      <c r="Q5" s="4">
        <f t="shared" si="0"/>
        <v>16753.702300000012</v>
      </c>
      <c r="R5" s="4">
        <f t="shared" si="0"/>
        <v>200</v>
      </c>
      <c r="S5" s="1"/>
      <c r="T5" s="1"/>
      <c r="U5" s="1"/>
      <c r="V5" s="4">
        <f t="shared" ref="V5:AA5" si="1">SUM(V6:V500)</f>
        <v>8123.527</v>
      </c>
      <c r="W5" s="4">
        <f t="shared" si="1"/>
        <v>8527.4343999999983</v>
      </c>
      <c r="X5" s="4">
        <f t="shared" si="1"/>
        <v>8386.9780000000028</v>
      </c>
      <c r="Y5" s="4">
        <f t="shared" si="1"/>
        <v>9067.7479999999996</v>
      </c>
      <c r="Z5" s="4">
        <f t="shared" si="1"/>
        <v>9185.6707999999999</v>
      </c>
      <c r="AA5" s="4">
        <f t="shared" si="1"/>
        <v>9049.5327999999972</v>
      </c>
      <c r="AB5" s="1"/>
      <c r="AC5" s="4">
        <f>SUM(AC6:AC500)</f>
        <v>13810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1022.75</v>
      </c>
      <c r="D6" s="1">
        <v>1729.5419999999999</v>
      </c>
      <c r="E6" s="1">
        <v>1101.4459999999999</v>
      </c>
      <c r="F6" s="1">
        <v>1142.953</v>
      </c>
      <c r="G6" s="6">
        <v>1</v>
      </c>
      <c r="H6" s="1">
        <v>50</v>
      </c>
      <c r="I6" s="1" t="s">
        <v>33</v>
      </c>
      <c r="J6" s="1">
        <v>1026.3499999999999</v>
      </c>
      <c r="K6" s="1">
        <f t="shared" ref="K6:K37" si="2">E6-J6</f>
        <v>75.096000000000004</v>
      </c>
      <c r="L6" s="1"/>
      <c r="M6" s="1"/>
      <c r="N6" s="1">
        <v>836.43349999999964</v>
      </c>
      <c r="O6" s="1">
        <v>0</v>
      </c>
      <c r="P6" s="1">
        <f>E6/5</f>
        <v>220.28919999999999</v>
      </c>
      <c r="Q6" s="5">
        <f>11*P6-O6-N6-F6</f>
        <v>443.79470000000038</v>
      </c>
      <c r="R6" s="5"/>
      <c r="S6" s="1"/>
      <c r="T6" s="1">
        <f>(F6+N6+O6+Q6)/P6</f>
        <v>11</v>
      </c>
      <c r="U6" s="1">
        <f>(F6+N6+O6)/P6</f>
        <v>8.9853996473726347</v>
      </c>
      <c r="V6" s="1">
        <v>212.2064</v>
      </c>
      <c r="W6" s="1">
        <v>280.1474</v>
      </c>
      <c r="X6" s="1">
        <v>264.459</v>
      </c>
      <c r="Y6" s="1">
        <v>245.41640000000001</v>
      </c>
      <c r="Z6" s="1">
        <v>234.45519999999999</v>
      </c>
      <c r="AA6" s="1">
        <v>235.42060000000001</v>
      </c>
      <c r="AB6" s="1" t="s">
        <v>34</v>
      </c>
      <c r="AC6" s="1">
        <f>ROUND(Q6*G6,0)</f>
        <v>444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437.17700000000002</v>
      </c>
      <c r="D7" s="1">
        <v>481.09399999999999</v>
      </c>
      <c r="E7" s="1">
        <v>473.995</v>
      </c>
      <c r="F7" s="1">
        <v>348.02699999999999</v>
      </c>
      <c r="G7" s="6">
        <v>1</v>
      </c>
      <c r="H7" s="1">
        <v>45</v>
      </c>
      <c r="I7" s="1" t="s">
        <v>33</v>
      </c>
      <c r="J7" s="1">
        <v>437.9</v>
      </c>
      <c r="K7" s="1">
        <f t="shared" si="2"/>
        <v>36.095000000000027</v>
      </c>
      <c r="L7" s="1"/>
      <c r="M7" s="1"/>
      <c r="N7" s="1">
        <v>140.76160000000019</v>
      </c>
      <c r="O7" s="1">
        <v>351.91180000000003</v>
      </c>
      <c r="P7" s="1">
        <f t="shared" ref="P7:P70" si="3">E7/5</f>
        <v>94.799000000000007</v>
      </c>
      <c r="Q7" s="5">
        <f t="shared" ref="Q7:Q19" si="4">11*P7-O7-N7-F7</f>
        <v>202.08859999999976</v>
      </c>
      <c r="R7" s="5"/>
      <c r="S7" s="1"/>
      <c r="T7" s="1">
        <f t="shared" ref="T7:T70" si="5">(F7+N7+O7+Q7)/P7</f>
        <v>10.999999999999998</v>
      </c>
      <c r="U7" s="1">
        <f t="shared" ref="U7:U70" si="6">(F7+N7+O7)/P7</f>
        <v>8.8682412261732733</v>
      </c>
      <c r="V7" s="1">
        <v>95.984200000000001</v>
      </c>
      <c r="W7" s="1">
        <v>87.714200000000005</v>
      </c>
      <c r="X7" s="1">
        <v>86.731999999999999</v>
      </c>
      <c r="Y7" s="1">
        <v>80.695599999999999</v>
      </c>
      <c r="Z7" s="1">
        <v>86.453000000000003</v>
      </c>
      <c r="AA7" s="1">
        <v>78.517600000000002</v>
      </c>
      <c r="AB7" s="1"/>
      <c r="AC7" s="1">
        <f t="shared" ref="AC7:AC70" si="7">ROUND(Q7*G7,0)</f>
        <v>202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672.13099999999997</v>
      </c>
      <c r="D8" s="1">
        <v>579.18600000000004</v>
      </c>
      <c r="E8" s="1">
        <v>531.13099999999997</v>
      </c>
      <c r="F8" s="1">
        <v>559.447</v>
      </c>
      <c r="G8" s="6">
        <v>1</v>
      </c>
      <c r="H8" s="1">
        <v>45</v>
      </c>
      <c r="I8" s="1" t="s">
        <v>33</v>
      </c>
      <c r="J8" s="1">
        <v>486.4</v>
      </c>
      <c r="K8" s="1">
        <f t="shared" si="2"/>
        <v>44.730999999999995</v>
      </c>
      <c r="L8" s="1"/>
      <c r="M8" s="1"/>
      <c r="N8" s="1">
        <v>286.41782000000018</v>
      </c>
      <c r="O8" s="1">
        <v>146.79040000000009</v>
      </c>
      <c r="P8" s="1">
        <f t="shared" si="3"/>
        <v>106.22619999999999</v>
      </c>
      <c r="Q8" s="5">
        <f t="shared" si="4"/>
        <v>175.83297999999979</v>
      </c>
      <c r="R8" s="5"/>
      <c r="S8" s="1"/>
      <c r="T8" s="1">
        <f t="shared" si="5"/>
        <v>11.000000000000004</v>
      </c>
      <c r="U8" s="1">
        <f t="shared" si="6"/>
        <v>9.3447305843567818</v>
      </c>
      <c r="V8" s="1">
        <v>114.15860000000001</v>
      </c>
      <c r="W8" s="1">
        <v>124.5966</v>
      </c>
      <c r="X8" s="1">
        <v>118.22020000000001</v>
      </c>
      <c r="Y8" s="1">
        <v>117.03360000000001</v>
      </c>
      <c r="Z8" s="1">
        <v>124.70099999999999</v>
      </c>
      <c r="AA8" s="1">
        <v>118.7176</v>
      </c>
      <c r="AB8" s="1"/>
      <c r="AC8" s="1">
        <f t="shared" si="7"/>
        <v>176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209.071</v>
      </c>
      <c r="D9" s="1">
        <v>175.71</v>
      </c>
      <c r="E9" s="1">
        <v>153.946</v>
      </c>
      <c r="F9" s="1">
        <v>143.685</v>
      </c>
      <c r="G9" s="6">
        <v>1</v>
      </c>
      <c r="H9" s="1">
        <v>40</v>
      </c>
      <c r="I9" s="1" t="s">
        <v>33</v>
      </c>
      <c r="J9" s="1">
        <v>151.19999999999999</v>
      </c>
      <c r="K9" s="1">
        <f t="shared" si="2"/>
        <v>2.7460000000000093</v>
      </c>
      <c r="L9" s="1"/>
      <c r="M9" s="1"/>
      <c r="N9" s="1">
        <v>153.59443999999999</v>
      </c>
      <c r="O9" s="1">
        <v>86.44779999999993</v>
      </c>
      <c r="P9" s="1">
        <f t="shared" si="3"/>
        <v>30.789200000000001</v>
      </c>
      <c r="Q9" s="5"/>
      <c r="R9" s="5"/>
      <c r="S9" s="1"/>
      <c r="T9" s="1">
        <f t="shared" si="5"/>
        <v>12.463046782638065</v>
      </c>
      <c r="U9" s="1">
        <f t="shared" si="6"/>
        <v>12.463046782638065</v>
      </c>
      <c r="V9" s="1">
        <v>40.487000000000002</v>
      </c>
      <c r="W9" s="1">
        <v>41.392200000000003</v>
      </c>
      <c r="X9" s="1">
        <v>35.243400000000001</v>
      </c>
      <c r="Y9" s="1">
        <v>40.6646</v>
      </c>
      <c r="Z9" s="1">
        <v>38.980600000000003</v>
      </c>
      <c r="AA9" s="1">
        <v>45.425800000000002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366</v>
      </c>
      <c r="D10" s="1">
        <v>300</v>
      </c>
      <c r="E10" s="1">
        <v>334</v>
      </c>
      <c r="F10" s="1">
        <v>249</v>
      </c>
      <c r="G10" s="6">
        <v>0.45</v>
      </c>
      <c r="H10" s="1">
        <v>45</v>
      </c>
      <c r="I10" s="1" t="s">
        <v>33</v>
      </c>
      <c r="J10" s="1">
        <v>343</v>
      </c>
      <c r="K10" s="1">
        <f t="shared" si="2"/>
        <v>-9</v>
      </c>
      <c r="L10" s="1"/>
      <c r="M10" s="1"/>
      <c r="N10" s="1">
        <v>84.840000000000146</v>
      </c>
      <c r="O10" s="1">
        <v>261.39999999999998</v>
      </c>
      <c r="P10" s="1">
        <f t="shared" si="3"/>
        <v>66.8</v>
      </c>
      <c r="Q10" s="5">
        <f t="shared" si="4"/>
        <v>139.55999999999983</v>
      </c>
      <c r="R10" s="5"/>
      <c r="S10" s="1"/>
      <c r="T10" s="1">
        <f t="shared" si="5"/>
        <v>11</v>
      </c>
      <c r="U10" s="1">
        <f t="shared" si="6"/>
        <v>8.9107784431137755</v>
      </c>
      <c r="V10" s="1">
        <v>66.8</v>
      </c>
      <c r="W10" s="1">
        <v>60.6</v>
      </c>
      <c r="X10" s="1">
        <v>63.4</v>
      </c>
      <c r="Y10" s="1">
        <v>72</v>
      </c>
      <c r="Z10" s="1">
        <v>68.8</v>
      </c>
      <c r="AA10" s="1">
        <v>70.400000000000006</v>
      </c>
      <c r="AB10" s="1"/>
      <c r="AC10" s="1">
        <f t="shared" si="7"/>
        <v>63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839</v>
      </c>
      <c r="D11" s="1">
        <v>330</v>
      </c>
      <c r="E11" s="1">
        <v>529</v>
      </c>
      <c r="F11" s="1">
        <v>404</v>
      </c>
      <c r="G11" s="6">
        <v>0.45</v>
      </c>
      <c r="H11" s="1">
        <v>45</v>
      </c>
      <c r="I11" s="1" t="s">
        <v>33</v>
      </c>
      <c r="J11" s="1">
        <v>519</v>
      </c>
      <c r="K11" s="1">
        <f t="shared" si="2"/>
        <v>10</v>
      </c>
      <c r="L11" s="1"/>
      <c r="M11" s="1"/>
      <c r="N11" s="1">
        <v>320.99199999999968</v>
      </c>
      <c r="O11" s="1">
        <v>262.40000000000009</v>
      </c>
      <c r="P11" s="1">
        <f t="shared" si="3"/>
        <v>105.8</v>
      </c>
      <c r="Q11" s="5">
        <f t="shared" si="4"/>
        <v>176.40800000000013</v>
      </c>
      <c r="R11" s="5"/>
      <c r="S11" s="1"/>
      <c r="T11" s="1">
        <f t="shared" si="5"/>
        <v>11</v>
      </c>
      <c r="U11" s="1">
        <f t="shared" si="6"/>
        <v>9.332627599243855</v>
      </c>
      <c r="V11" s="1">
        <v>116.4</v>
      </c>
      <c r="W11" s="1">
        <v>113.6</v>
      </c>
      <c r="X11" s="1">
        <v>111.4</v>
      </c>
      <c r="Y11" s="1">
        <v>120.6</v>
      </c>
      <c r="Z11" s="1">
        <v>128.6</v>
      </c>
      <c r="AA11" s="1">
        <v>147.19999999999999</v>
      </c>
      <c r="AB11" s="1"/>
      <c r="AC11" s="1">
        <f t="shared" si="7"/>
        <v>79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171</v>
      </c>
      <c r="D12" s="1">
        <v>60</v>
      </c>
      <c r="E12" s="1">
        <v>124</v>
      </c>
      <c r="F12" s="1">
        <v>49</v>
      </c>
      <c r="G12" s="6">
        <v>0.17</v>
      </c>
      <c r="H12" s="1">
        <v>180</v>
      </c>
      <c r="I12" s="1" t="s">
        <v>33</v>
      </c>
      <c r="J12" s="1">
        <v>116</v>
      </c>
      <c r="K12" s="1">
        <f t="shared" si="2"/>
        <v>8</v>
      </c>
      <c r="L12" s="1"/>
      <c r="M12" s="1"/>
      <c r="N12" s="1">
        <v>132.6</v>
      </c>
      <c r="O12" s="1">
        <v>88</v>
      </c>
      <c r="P12" s="1">
        <f t="shared" si="3"/>
        <v>24.8</v>
      </c>
      <c r="Q12" s="5"/>
      <c r="R12" s="5"/>
      <c r="S12" s="1"/>
      <c r="T12" s="1">
        <f t="shared" si="5"/>
        <v>10.870967741935484</v>
      </c>
      <c r="U12" s="1">
        <f t="shared" si="6"/>
        <v>10.870967741935484</v>
      </c>
      <c r="V12" s="1">
        <v>29</v>
      </c>
      <c r="W12" s="1">
        <v>27</v>
      </c>
      <c r="X12" s="1">
        <v>21</v>
      </c>
      <c r="Y12" s="1">
        <v>21</v>
      </c>
      <c r="Z12" s="1">
        <v>27.4</v>
      </c>
      <c r="AA12" s="1">
        <v>22.2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299</v>
      </c>
      <c r="D13" s="1">
        <v>120</v>
      </c>
      <c r="E13" s="1">
        <v>108</v>
      </c>
      <c r="F13" s="1">
        <v>242</v>
      </c>
      <c r="G13" s="6">
        <v>0.3</v>
      </c>
      <c r="H13" s="1">
        <v>40</v>
      </c>
      <c r="I13" s="1" t="s">
        <v>33</v>
      </c>
      <c r="J13" s="1">
        <v>105</v>
      </c>
      <c r="K13" s="1">
        <f t="shared" si="2"/>
        <v>3</v>
      </c>
      <c r="L13" s="1"/>
      <c r="M13" s="1"/>
      <c r="N13" s="1">
        <v>0</v>
      </c>
      <c r="O13" s="1">
        <v>0</v>
      </c>
      <c r="P13" s="1">
        <f t="shared" si="3"/>
        <v>21.6</v>
      </c>
      <c r="Q13" s="5"/>
      <c r="R13" s="5"/>
      <c r="S13" s="1"/>
      <c r="T13" s="1">
        <f t="shared" si="5"/>
        <v>11.203703703703702</v>
      </c>
      <c r="U13" s="1">
        <f t="shared" si="6"/>
        <v>11.203703703703702</v>
      </c>
      <c r="V13" s="1">
        <v>27</v>
      </c>
      <c r="W13" s="1">
        <v>23.6</v>
      </c>
      <c r="X13" s="1">
        <v>23.2</v>
      </c>
      <c r="Y13" s="1">
        <v>37.6</v>
      </c>
      <c r="Z13" s="1">
        <v>40.799999999999997</v>
      </c>
      <c r="AA13" s="1">
        <v>30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" t="s">
        <v>39</v>
      </c>
      <c r="C14" s="1">
        <v>257</v>
      </c>
      <c r="D14" s="1"/>
      <c r="E14" s="1">
        <v>12</v>
      </c>
      <c r="F14" s="1"/>
      <c r="G14" s="6">
        <v>0.4</v>
      </c>
      <c r="H14" s="1">
        <v>50</v>
      </c>
      <c r="I14" s="1" t="s">
        <v>33</v>
      </c>
      <c r="J14" s="1">
        <v>85</v>
      </c>
      <c r="K14" s="1">
        <f t="shared" si="2"/>
        <v>-73</v>
      </c>
      <c r="L14" s="1"/>
      <c r="M14" s="1"/>
      <c r="N14" s="1"/>
      <c r="O14" s="13"/>
      <c r="P14" s="1">
        <f t="shared" si="3"/>
        <v>2.4</v>
      </c>
      <c r="Q14" s="5">
        <v>250</v>
      </c>
      <c r="R14" s="5"/>
      <c r="S14" s="1"/>
      <c r="T14" s="1">
        <f t="shared" si="5"/>
        <v>104.16666666666667</v>
      </c>
      <c r="U14" s="1">
        <f t="shared" si="6"/>
        <v>0</v>
      </c>
      <c r="V14" s="1">
        <v>30.2</v>
      </c>
      <c r="W14" s="1">
        <v>41.8</v>
      </c>
      <c r="X14" s="1">
        <v>24</v>
      </c>
      <c r="Y14" s="1">
        <v>31.8</v>
      </c>
      <c r="Z14" s="1">
        <v>37.6</v>
      </c>
      <c r="AA14" s="1">
        <v>24.2</v>
      </c>
      <c r="AB14" s="13" t="s">
        <v>44</v>
      </c>
      <c r="AC14" s="1">
        <f t="shared" si="7"/>
        <v>100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357</v>
      </c>
      <c r="D15" s="1">
        <v>270</v>
      </c>
      <c r="E15" s="1">
        <v>280</v>
      </c>
      <c r="F15" s="1">
        <v>248</v>
      </c>
      <c r="G15" s="6">
        <v>0.17</v>
      </c>
      <c r="H15" s="1">
        <v>180</v>
      </c>
      <c r="I15" s="1" t="s">
        <v>33</v>
      </c>
      <c r="J15" s="1">
        <v>276</v>
      </c>
      <c r="K15" s="1">
        <f t="shared" si="2"/>
        <v>4</v>
      </c>
      <c r="L15" s="1"/>
      <c r="M15" s="1"/>
      <c r="N15" s="1">
        <v>86.119999999999948</v>
      </c>
      <c r="O15" s="1">
        <v>235.8</v>
      </c>
      <c r="P15" s="1">
        <f t="shared" si="3"/>
        <v>56</v>
      </c>
      <c r="Q15" s="5">
        <f t="shared" si="4"/>
        <v>46.080000000000041</v>
      </c>
      <c r="R15" s="5"/>
      <c r="S15" s="1"/>
      <c r="T15" s="1">
        <f t="shared" si="5"/>
        <v>11</v>
      </c>
      <c r="U15" s="1">
        <f t="shared" si="6"/>
        <v>10.177142857142856</v>
      </c>
      <c r="V15" s="1">
        <v>62.8</v>
      </c>
      <c r="W15" s="1">
        <v>55.2</v>
      </c>
      <c r="X15" s="1">
        <v>58.2</v>
      </c>
      <c r="Y15" s="1">
        <v>60.2</v>
      </c>
      <c r="Z15" s="1">
        <v>63.2</v>
      </c>
      <c r="AA15" s="1">
        <v>48</v>
      </c>
      <c r="AB15" s="1"/>
      <c r="AC15" s="1">
        <f t="shared" si="7"/>
        <v>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257</v>
      </c>
      <c r="D16" s="1"/>
      <c r="E16" s="1">
        <v>136</v>
      </c>
      <c r="F16" s="1">
        <v>92</v>
      </c>
      <c r="G16" s="6">
        <v>0.35</v>
      </c>
      <c r="H16" s="1">
        <v>50</v>
      </c>
      <c r="I16" s="1" t="s">
        <v>33</v>
      </c>
      <c r="J16" s="1">
        <v>138</v>
      </c>
      <c r="K16" s="1">
        <f t="shared" si="2"/>
        <v>-2</v>
      </c>
      <c r="L16" s="1"/>
      <c r="M16" s="1"/>
      <c r="N16" s="1">
        <v>0</v>
      </c>
      <c r="O16" s="1">
        <v>138</v>
      </c>
      <c r="P16" s="1">
        <f t="shared" si="3"/>
        <v>27.2</v>
      </c>
      <c r="Q16" s="5">
        <f t="shared" si="4"/>
        <v>69.199999999999989</v>
      </c>
      <c r="R16" s="5"/>
      <c r="S16" s="1"/>
      <c r="T16" s="1">
        <f t="shared" si="5"/>
        <v>11</v>
      </c>
      <c r="U16" s="1">
        <f t="shared" si="6"/>
        <v>8.4558823529411775</v>
      </c>
      <c r="V16" s="1">
        <v>25.8</v>
      </c>
      <c r="W16" s="1">
        <v>17.399999999999999</v>
      </c>
      <c r="X16" s="1">
        <v>14.8</v>
      </c>
      <c r="Y16" s="1">
        <v>6.6</v>
      </c>
      <c r="Z16" s="1">
        <v>12.6</v>
      </c>
      <c r="AA16" s="1">
        <v>32.799999999999997</v>
      </c>
      <c r="AB16" s="1"/>
      <c r="AC16" s="1">
        <f t="shared" si="7"/>
        <v>24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311</v>
      </c>
      <c r="D17" s="1">
        <v>54</v>
      </c>
      <c r="E17" s="1">
        <v>181</v>
      </c>
      <c r="F17" s="1">
        <v>164</v>
      </c>
      <c r="G17" s="6">
        <v>0.35</v>
      </c>
      <c r="H17" s="1">
        <v>50</v>
      </c>
      <c r="I17" s="1" t="s">
        <v>33</v>
      </c>
      <c r="J17" s="1">
        <v>180</v>
      </c>
      <c r="K17" s="1">
        <f t="shared" si="2"/>
        <v>1</v>
      </c>
      <c r="L17" s="1"/>
      <c r="M17" s="1"/>
      <c r="N17" s="1">
        <v>0</v>
      </c>
      <c r="O17" s="1">
        <v>137</v>
      </c>
      <c r="P17" s="1">
        <f t="shared" si="3"/>
        <v>36.200000000000003</v>
      </c>
      <c r="Q17" s="5">
        <f t="shared" si="4"/>
        <v>97.200000000000045</v>
      </c>
      <c r="R17" s="5"/>
      <c r="S17" s="1"/>
      <c r="T17" s="1">
        <f t="shared" si="5"/>
        <v>11</v>
      </c>
      <c r="U17" s="1">
        <f t="shared" si="6"/>
        <v>8.3149171270718227</v>
      </c>
      <c r="V17" s="1">
        <v>32.799999999999997</v>
      </c>
      <c r="W17" s="1">
        <v>19.2</v>
      </c>
      <c r="X17" s="1">
        <v>20.6</v>
      </c>
      <c r="Y17" s="1">
        <v>36.200000000000003</v>
      </c>
      <c r="Z17" s="1">
        <v>41</v>
      </c>
      <c r="AA17" s="1">
        <v>32.6</v>
      </c>
      <c r="AB17" s="1"/>
      <c r="AC17" s="1">
        <f t="shared" si="7"/>
        <v>34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878.79600000000005</v>
      </c>
      <c r="D18" s="1">
        <v>1223.56</v>
      </c>
      <c r="E18" s="1">
        <v>901.303</v>
      </c>
      <c r="F18" s="1">
        <v>1035.3340000000001</v>
      </c>
      <c r="G18" s="6">
        <v>1</v>
      </c>
      <c r="H18" s="1">
        <v>55</v>
      </c>
      <c r="I18" s="1" t="s">
        <v>33</v>
      </c>
      <c r="J18" s="1">
        <v>859.44</v>
      </c>
      <c r="K18" s="1">
        <f t="shared" si="2"/>
        <v>41.862999999999943</v>
      </c>
      <c r="L18" s="1"/>
      <c r="M18" s="1"/>
      <c r="N18" s="1">
        <v>279.17088000000012</v>
      </c>
      <c r="O18" s="1">
        <v>491.27336000000003</v>
      </c>
      <c r="P18" s="1">
        <f t="shared" si="3"/>
        <v>180.26060000000001</v>
      </c>
      <c r="Q18" s="5">
        <f t="shared" si="4"/>
        <v>177.08835999999997</v>
      </c>
      <c r="R18" s="5"/>
      <c r="S18" s="1"/>
      <c r="T18" s="1">
        <f t="shared" si="5"/>
        <v>11</v>
      </c>
      <c r="U18" s="1">
        <f t="shared" si="6"/>
        <v>10.017598077450092</v>
      </c>
      <c r="V18" s="1">
        <v>186.31440000000001</v>
      </c>
      <c r="W18" s="1">
        <v>201.19540000000001</v>
      </c>
      <c r="X18" s="1">
        <v>200.88560000000001</v>
      </c>
      <c r="Y18" s="1">
        <v>185.81899999999999</v>
      </c>
      <c r="Z18" s="1">
        <v>186.6808</v>
      </c>
      <c r="AA18" s="1">
        <v>183.9006</v>
      </c>
      <c r="AB18" s="1"/>
      <c r="AC18" s="1">
        <f t="shared" si="7"/>
        <v>177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3101.1039999999998</v>
      </c>
      <c r="D19" s="1">
        <v>1721.66</v>
      </c>
      <c r="E19" s="1">
        <v>2122.59</v>
      </c>
      <c r="F19" s="1">
        <v>2105.377</v>
      </c>
      <c r="G19" s="6">
        <v>1</v>
      </c>
      <c r="H19" s="1">
        <v>50</v>
      </c>
      <c r="I19" s="1" t="s">
        <v>33</v>
      </c>
      <c r="J19" s="1">
        <v>2134.8000000000002</v>
      </c>
      <c r="K19" s="1">
        <f t="shared" si="2"/>
        <v>-12.210000000000036</v>
      </c>
      <c r="L19" s="1"/>
      <c r="M19" s="1"/>
      <c r="N19" s="1">
        <v>929.44733999999835</v>
      </c>
      <c r="O19" s="1">
        <v>1016.7803199999991</v>
      </c>
      <c r="P19" s="1">
        <f t="shared" si="3"/>
        <v>424.51800000000003</v>
      </c>
      <c r="Q19" s="5">
        <f t="shared" si="4"/>
        <v>618.09334000000308</v>
      </c>
      <c r="R19" s="5"/>
      <c r="S19" s="1"/>
      <c r="T19" s="1">
        <f t="shared" si="5"/>
        <v>11</v>
      </c>
      <c r="U19" s="1">
        <f t="shared" si="6"/>
        <v>9.5440114671227061</v>
      </c>
      <c r="V19" s="1">
        <v>438.82479999999998</v>
      </c>
      <c r="W19" s="1">
        <v>468.5206</v>
      </c>
      <c r="X19" s="1">
        <v>448.89040000000011</v>
      </c>
      <c r="Y19" s="1">
        <v>538.78739999999993</v>
      </c>
      <c r="Z19" s="1">
        <v>534.28660000000002</v>
      </c>
      <c r="AA19" s="1">
        <v>473.69560000000001</v>
      </c>
      <c r="AB19" s="1"/>
      <c r="AC19" s="1">
        <f t="shared" si="7"/>
        <v>618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32</v>
      </c>
      <c r="C20" s="10"/>
      <c r="D20" s="10"/>
      <c r="E20" s="10">
        <v>10.4</v>
      </c>
      <c r="F20" s="10">
        <v>-10.4</v>
      </c>
      <c r="G20" s="11">
        <v>0</v>
      </c>
      <c r="H20" s="10" t="e">
        <v>#N/A</v>
      </c>
      <c r="I20" s="10" t="s">
        <v>58</v>
      </c>
      <c r="J20" s="10">
        <v>11</v>
      </c>
      <c r="K20" s="10">
        <f t="shared" si="2"/>
        <v>-0.59999999999999964</v>
      </c>
      <c r="L20" s="10"/>
      <c r="M20" s="10"/>
      <c r="N20" s="10"/>
      <c r="O20" s="10"/>
      <c r="P20" s="10">
        <f t="shared" si="3"/>
        <v>2.08</v>
      </c>
      <c r="Q20" s="12"/>
      <c r="R20" s="12"/>
      <c r="S20" s="10"/>
      <c r="T20" s="10">
        <f t="shared" si="5"/>
        <v>-5</v>
      </c>
      <c r="U20" s="10">
        <f t="shared" si="6"/>
        <v>-5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276.08300000000003</v>
      </c>
      <c r="D21" s="1">
        <v>282.01</v>
      </c>
      <c r="E21" s="1">
        <v>273.20499999999998</v>
      </c>
      <c r="F21" s="1">
        <v>163.816</v>
      </c>
      <c r="G21" s="6">
        <v>1</v>
      </c>
      <c r="H21" s="1">
        <v>60</v>
      </c>
      <c r="I21" s="1" t="s">
        <v>33</v>
      </c>
      <c r="J21" s="1">
        <v>257.84500000000003</v>
      </c>
      <c r="K21" s="1">
        <f t="shared" si="2"/>
        <v>15.359999999999957</v>
      </c>
      <c r="L21" s="1"/>
      <c r="M21" s="1"/>
      <c r="N21" s="1">
        <v>227.3990400000001</v>
      </c>
      <c r="O21" s="1">
        <v>224.90420000000009</v>
      </c>
      <c r="P21" s="1">
        <f t="shared" si="3"/>
        <v>54.640999999999998</v>
      </c>
      <c r="Q21" s="5"/>
      <c r="R21" s="5"/>
      <c r="S21" s="1"/>
      <c r="T21" s="1">
        <f t="shared" si="5"/>
        <v>11.275768013030513</v>
      </c>
      <c r="U21" s="1">
        <f t="shared" si="6"/>
        <v>11.275768013030513</v>
      </c>
      <c r="V21" s="1">
        <v>67.209400000000002</v>
      </c>
      <c r="W21" s="1">
        <v>60.196800000000003</v>
      </c>
      <c r="X21" s="1">
        <v>53.212400000000002</v>
      </c>
      <c r="Y21" s="1">
        <v>54.775799999999997</v>
      </c>
      <c r="Z21" s="1">
        <v>54.137</v>
      </c>
      <c r="AA21" s="1">
        <v>48.059600000000003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1567.1980000000001</v>
      </c>
      <c r="D22" s="1">
        <v>1271.3499999999999</v>
      </c>
      <c r="E22" s="1">
        <v>1307.491</v>
      </c>
      <c r="F22" s="1">
        <v>1291.4369999999999</v>
      </c>
      <c r="G22" s="6">
        <v>1</v>
      </c>
      <c r="H22" s="1">
        <v>60</v>
      </c>
      <c r="I22" s="1" t="s">
        <v>33</v>
      </c>
      <c r="J22" s="1">
        <v>1248.4100000000001</v>
      </c>
      <c r="K22" s="1">
        <f t="shared" si="2"/>
        <v>59.080999999999904</v>
      </c>
      <c r="L22" s="1"/>
      <c r="M22" s="1"/>
      <c r="N22" s="1">
        <v>472.72763999999921</v>
      </c>
      <c r="O22" s="1">
        <v>761.31695999999954</v>
      </c>
      <c r="P22" s="1">
        <f t="shared" si="3"/>
        <v>261.4982</v>
      </c>
      <c r="Q22" s="5">
        <f t="shared" ref="Q22:Q25" si="8">11*P22-O22-N22-F22</f>
        <v>350.99860000000126</v>
      </c>
      <c r="R22" s="5"/>
      <c r="S22" s="1"/>
      <c r="T22" s="1">
        <f t="shared" si="5"/>
        <v>11</v>
      </c>
      <c r="U22" s="1">
        <f t="shared" si="6"/>
        <v>9.657739900312885</v>
      </c>
      <c r="V22" s="1">
        <v>263.95639999999997</v>
      </c>
      <c r="W22" s="1">
        <v>279.11759999999998</v>
      </c>
      <c r="X22" s="1">
        <v>271.79140000000001</v>
      </c>
      <c r="Y22" s="1">
        <v>288.755</v>
      </c>
      <c r="Z22" s="1">
        <v>290.9402</v>
      </c>
      <c r="AA22" s="1">
        <v>276.56599999999997</v>
      </c>
      <c r="AB22" s="1"/>
      <c r="AC22" s="1">
        <f t="shared" si="7"/>
        <v>351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556.08399999999995</v>
      </c>
      <c r="D23" s="1">
        <v>348.95</v>
      </c>
      <c r="E23" s="1">
        <v>417.62599999999998</v>
      </c>
      <c r="F23" s="1">
        <v>395.62799999999999</v>
      </c>
      <c r="G23" s="6">
        <v>1</v>
      </c>
      <c r="H23" s="1">
        <v>60</v>
      </c>
      <c r="I23" s="1" t="s">
        <v>33</v>
      </c>
      <c r="J23" s="1">
        <v>396.76</v>
      </c>
      <c r="K23" s="1">
        <f t="shared" si="2"/>
        <v>20.865999999999985</v>
      </c>
      <c r="L23" s="1"/>
      <c r="M23" s="1"/>
      <c r="N23" s="1">
        <v>178.86124000000001</v>
      </c>
      <c r="O23" s="1">
        <v>184.4342</v>
      </c>
      <c r="P23" s="1">
        <f t="shared" si="3"/>
        <v>83.525199999999998</v>
      </c>
      <c r="Q23" s="5">
        <f t="shared" si="8"/>
        <v>159.85375999999991</v>
      </c>
      <c r="R23" s="5"/>
      <c r="S23" s="1"/>
      <c r="T23" s="1">
        <f t="shared" si="5"/>
        <v>11</v>
      </c>
      <c r="U23" s="1">
        <f t="shared" si="6"/>
        <v>9.086161302217775</v>
      </c>
      <c r="V23" s="1">
        <v>84.253799999999998</v>
      </c>
      <c r="W23" s="1">
        <v>89.895799999999994</v>
      </c>
      <c r="X23" s="1">
        <v>86.0364</v>
      </c>
      <c r="Y23" s="1">
        <v>92.36</v>
      </c>
      <c r="Z23" s="1">
        <v>97.802599999999998</v>
      </c>
      <c r="AA23" s="1">
        <v>93.108399999999989</v>
      </c>
      <c r="AB23" s="1"/>
      <c r="AC23" s="1">
        <f t="shared" si="7"/>
        <v>160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613.92100000000005</v>
      </c>
      <c r="D24" s="1">
        <v>532.43100000000004</v>
      </c>
      <c r="E24" s="1">
        <v>518.72900000000004</v>
      </c>
      <c r="F24" s="1">
        <v>543.78099999999995</v>
      </c>
      <c r="G24" s="6">
        <v>1</v>
      </c>
      <c r="H24" s="1">
        <v>60</v>
      </c>
      <c r="I24" s="1" t="s">
        <v>33</v>
      </c>
      <c r="J24" s="1">
        <v>496.71</v>
      </c>
      <c r="K24" s="1">
        <f t="shared" si="2"/>
        <v>22.019000000000062</v>
      </c>
      <c r="L24" s="1"/>
      <c r="M24" s="1"/>
      <c r="N24" s="1">
        <v>111.83431999999981</v>
      </c>
      <c r="O24" s="1">
        <v>345.21700000000021</v>
      </c>
      <c r="P24" s="1">
        <f t="shared" si="3"/>
        <v>103.7458</v>
      </c>
      <c r="Q24" s="5">
        <f t="shared" si="8"/>
        <v>140.37148000000002</v>
      </c>
      <c r="R24" s="5"/>
      <c r="S24" s="1"/>
      <c r="T24" s="1">
        <f t="shared" si="5"/>
        <v>11</v>
      </c>
      <c r="U24" s="1">
        <f t="shared" si="6"/>
        <v>9.6469671061382716</v>
      </c>
      <c r="V24" s="1">
        <v>106.5448</v>
      </c>
      <c r="W24" s="1">
        <v>106.339</v>
      </c>
      <c r="X24" s="1">
        <v>108.8364</v>
      </c>
      <c r="Y24" s="1">
        <v>115.0132</v>
      </c>
      <c r="Z24" s="1">
        <v>114.9294</v>
      </c>
      <c r="AA24" s="1">
        <v>110.05419999999999</v>
      </c>
      <c r="AB24" s="1"/>
      <c r="AC24" s="1">
        <f t="shared" si="7"/>
        <v>140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767.20600000000002</v>
      </c>
      <c r="D25" s="1">
        <v>696.63900000000001</v>
      </c>
      <c r="E25" s="1">
        <v>705.19299999999998</v>
      </c>
      <c r="F25" s="1">
        <v>633.19500000000005</v>
      </c>
      <c r="G25" s="6">
        <v>1</v>
      </c>
      <c r="H25" s="1">
        <v>60</v>
      </c>
      <c r="I25" s="1" t="s">
        <v>33</v>
      </c>
      <c r="J25" s="1">
        <v>676.11</v>
      </c>
      <c r="K25" s="1">
        <f t="shared" si="2"/>
        <v>29.08299999999997</v>
      </c>
      <c r="L25" s="1"/>
      <c r="M25" s="1"/>
      <c r="N25" s="1">
        <v>140.43487999999999</v>
      </c>
      <c r="O25" s="1">
        <v>605.88419999999985</v>
      </c>
      <c r="P25" s="1">
        <f t="shared" si="3"/>
        <v>141.0386</v>
      </c>
      <c r="Q25" s="5">
        <f t="shared" si="8"/>
        <v>171.91052000000013</v>
      </c>
      <c r="R25" s="5"/>
      <c r="S25" s="1"/>
      <c r="T25" s="1">
        <f t="shared" si="5"/>
        <v>11</v>
      </c>
      <c r="U25" s="1">
        <f t="shared" si="6"/>
        <v>9.7811101358067933</v>
      </c>
      <c r="V25" s="1">
        <v>146.96559999999999</v>
      </c>
      <c r="W25" s="1">
        <v>134.55879999999999</v>
      </c>
      <c r="X25" s="1">
        <v>139.51240000000001</v>
      </c>
      <c r="Y25" s="1">
        <v>144.79939999999999</v>
      </c>
      <c r="Z25" s="1">
        <v>144.76519999999999</v>
      </c>
      <c r="AA25" s="1">
        <v>146.48400000000001</v>
      </c>
      <c r="AB25" s="1"/>
      <c r="AC25" s="1">
        <f t="shared" si="7"/>
        <v>172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45.491999999999997</v>
      </c>
      <c r="D26" s="1">
        <v>16.623999999999999</v>
      </c>
      <c r="E26" s="1">
        <v>14.407999999999999</v>
      </c>
      <c r="F26" s="1">
        <v>36.715000000000003</v>
      </c>
      <c r="G26" s="6">
        <v>1</v>
      </c>
      <c r="H26" s="1">
        <v>35</v>
      </c>
      <c r="I26" s="1" t="s">
        <v>33</v>
      </c>
      <c r="J26" s="1">
        <v>15.5</v>
      </c>
      <c r="K26" s="1">
        <f t="shared" si="2"/>
        <v>-1.0920000000000005</v>
      </c>
      <c r="L26" s="1"/>
      <c r="M26" s="1"/>
      <c r="N26" s="1">
        <v>0</v>
      </c>
      <c r="O26" s="1">
        <v>0</v>
      </c>
      <c r="P26" s="1">
        <f t="shared" si="3"/>
        <v>2.8815999999999997</v>
      </c>
      <c r="Q26" s="5"/>
      <c r="R26" s="5"/>
      <c r="S26" s="1"/>
      <c r="T26" s="1">
        <f t="shared" si="5"/>
        <v>12.741185452526377</v>
      </c>
      <c r="U26" s="1">
        <f t="shared" si="6"/>
        <v>12.741185452526377</v>
      </c>
      <c r="V26" s="1">
        <v>3.8368000000000002</v>
      </c>
      <c r="W26" s="1">
        <v>4.3360000000000003</v>
      </c>
      <c r="X26" s="1">
        <v>4.2233999999999998</v>
      </c>
      <c r="Y26" s="1">
        <v>6.8611999999999993</v>
      </c>
      <c r="Z26" s="1">
        <v>6.7224000000000004</v>
      </c>
      <c r="AA26" s="1">
        <v>4.9728000000000003</v>
      </c>
      <c r="AB26" s="1"/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57</v>
      </c>
      <c r="B27" s="10" t="s">
        <v>32</v>
      </c>
      <c r="C27" s="10">
        <v>-1.3340000000000001</v>
      </c>
      <c r="D27" s="10">
        <v>1.3340000000000001</v>
      </c>
      <c r="E27" s="10"/>
      <c r="F27" s="10"/>
      <c r="G27" s="11">
        <v>0</v>
      </c>
      <c r="H27" s="10" t="e">
        <v>#N/A</v>
      </c>
      <c r="I27" s="10" t="s">
        <v>58</v>
      </c>
      <c r="J27" s="10"/>
      <c r="K27" s="10">
        <f t="shared" si="2"/>
        <v>0</v>
      </c>
      <c r="L27" s="10"/>
      <c r="M27" s="10"/>
      <c r="N27" s="10"/>
      <c r="O27" s="10"/>
      <c r="P27" s="10">
        <f t="shared" si="3"/>
        <v>0</v>
      </c>
      <c r="Q27" s="12"/>
      <c r="R27" s="12"/>
      <c r="S27" s="10"/>
      <c r="T27" s="10" t="e">
        <f t="shared" si="5"/>
        <v>#DIV/0!</v>
      </c>
      <c r="U27" s="10" t="e">
        <f t="shared" si="6"/>
        <v>#DIV/0!</v>
      </c>
      <c r="V27" s="10">
        <v>0</v>
      </c>
      <c r="W27" s="10">
        <v>0.26679999999999998</v>
      </c>
      <c r="X27" s="10">
        <v>0.26679999999999998</v>
      </c>
      <c r="Y27" s="10">
        <v>0</v>
      </c>
      <c r="Z27" s="10">
        <v>0</v>
      </c>
      <c r="AA27" s="10">
        <v>0</v>
      </c>
      <c r="AB27" s="10"/>
      <c r="AC27" s="10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426.97199999999998</v>
      </c>
      <c r="D28" s="1">
        <v>105.828</v>
      </c>
      <c r="E28" s="1">
        <v>299.322</v>
      </c>
      <c r="F28" s="1">
        <v>167.369</v>
      </c>
      <c r="G28" s="6">
        <v>1</v>
      </c>
      <c r="H28" s="1">
        <v>30</v>
      </c>
      <c r="I28" s="1" t="s">
        <v>33</v>
      </c>
      <c r="J28" s="1">
        <v>305.8</v>
      </c>
      <c r="K28" s="1">
        <f t="shared" si="2"/>
        <v>-6.4780000000000086</v>
      </c>
      <c r="L28" s="1"/>
      <c r="M28" s="1"/>
      <c r="N28" s="1">
        <v>44.006499999999733</v>
      </c>
      <c r="O28" s="1">
        <v>331.19500000000011</v>
      </c>
      <c r="P28" s="1">
        <f t="shared" si="3"/>
        <v>59.864400000000003</v>
      </c>
      <c r="Q28" s="5">
        <f t="shared" ref="Q28:Q33" si="9">11*P28-O28-N28-F28</f>
        <v>115.93790000000021</v>
      </c>
      <c r="R28" s="5"/>
      <c r="S28" s="1"/>
      <c r="T28" s="1">
        <f t="shared" si="5"/>
        <v>11</v>
      </c>
      <c r="U28" s="1">
        <f t="shared" si="6"/>
        <v>9.06332478067098</v>
      </c>
      <c r="V28" s="1">
        <v>57.9206</v>
      </c>
      <c r="W28" s="1">
        <v>46.46</v>
      </c>
      <c r="X28" s="1">
        <v>50.552399999999999</v>
      </c>
      <c r="Y28" s="1">
        <v>66.016999999999996</v>
      </c>
      <c r="Z28" s="1">
        <v>70.733199999999997</v>
      </c>
      <c r="AA28" s="1">
        <v>74.804400000000001</v>
      </c>
      <c r="AB28" s="1"/>
      <c r="AC28" s="1">
        <f t="shared" si="7"/>
        <v>116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32</v>
      </c>
      <c r="C29" s="1">
        <v>315.334</v>
      </c>
      <c r="D29" s="1">
        <v>350.22699999999998</v>
      </c>
      <c r="E29" s="1">
        <v>315.755</v>
      </c>
      <c r="F29" s="1">
        <v>293.70800000000003</v>
      </c>
      <c r="G29" s="6">
        <v>1</v>
      </c>
      <c r="H29" s="1">
        <v>30</v>
      </c>
      <c r="I29" s="1" t="s">
        <v>33</v>
      </c>
      <c r="J29" s="1">
        <v>333.4</v>
      </c>
      <c r="K29" s="1">
        <f t="shared" si="2"/>
        <v>-17.644999999999982</v>
      </c>
      <c r="L29" s="1"/>
      <c r="M29" s="1"/>
      <c r="N29" s="1">
        <v>82.913739999999962</v>
      </c>
      <c r="O29" s="1">
        <v>226.4284000000001</v>
      </c>
      <c r="P29" s="1">
        <f t="shared" si="3"/>
        <v>63.150999999999996</v>
      </c>
      <c r="Q29" s="5">
        <f t="shared" si="9"/>
        <v>91.610859999999832</v>
      </c>
      <c r="R29" s="5"/>
      <c r="S29" s="1"/>
      <c r="T29" s="1">
        <f t="shared" si="5"/>
        <v>10.999999999999998</v>
      </c>
      <c r="U29" s="1">
        <f t="shared" si="6"/>
        <v>9.5493363525518209</v>
      </c>
      <c r="V29" s="1">
        <v>63.254199999999997</v>
      </c>
      <c r="W29" s="1">
        <v>64.072599999999994</v>
      </c>
      <c r="X29" s="1">
        <v>65.486999999999995</v>
      </c>
      <c r="Y29" s="1">
        <v>62.824399999999997</v>
      </c>
      <c r="Z29" s="1">
        <v>63.556600000000003</v>
      </c>
      <c r="AA29" s="1">
        <v>82.290400000000005</v>
      </c>
      <c r="AB29" s="1"/>
      <c r="AC29" s="1">
        <f t="shared" si="7"/>
        <v>92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590.81399999999996</v>
      </c>
      <c r="D30" s="1">
        <v>391.71800000000002</v>
      </c>
      <c r="E30" s="1">
        <v>449.28399999999999</v>
      </c>
      <c r="F30" s="1">
        <v>396.911</v>
      </c>
      <c r="G30" s="6">
        <v>1</v>
      </c>
      <c r="H30" s="1">
        <v>30</v>
      </c>
      <c r="I30" s="1" t="s">
        <v>33</v>
      </c>
      <c r="J30" s="1">
        <v>437.9</v>
      </c>
      <c r="K30" s="1">
        <f t="shared" si="2"/>
        <v>11.384000000000015</v>
      </c>
      <c r="L30" s="1"/>
      <c r="M30" s="1"/>
      <c r="N30" s="1">
        <v>160.03042000000019</v>
      </c>
      <c r="O30" s="1">
        <v>369.42700000000002</v>
      </c>
      <c r="P30" s="1">
        <f t="shared" si="3"/>
        <v>89.856799999999993</v>
      </c>
      <c r="Q30" s="5">
        <f t="shared" si="9"/>
        <v>62.056379999999706</v>
      </c>
      <c r="R30" s="5"/>
      <c r="S30" s="1"/>
      <c r="T30" s="1">
        <f t="shared" si="5"/>
        <v>11.000000000000002</v>
      </c>
      <c r="U30" s="1">
        <f t="shared" si="6"/>
        <v>10.309385822775798</v>
      </c>
      <c r="V30" s="1">
        <v>99.189599999999999</v>
      </c>
      <c r="W30" s="1">
        <v>91.465999999999994</v>
      </c>
      <c r="X30" s="1">
        <v>97.025000000000006</v>
      </c>
      <c r="Y30" s="1">
        <v>113.82080000000001</v>
      </c>
      <c r="Z30" s="1">
        <v>110.77379999999999</v>
      </c>
      <c r="AA30" s="1">
        <v>97.270600000000002</v>
      </c>
      <c r="AB30" s="1"/>
      <c r="AC30" s="1">
        <f t="shared" si="7"/>
        <v>62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52.283999999999999</v>
      </c>
      <c r="D31" s="1">
        <v>255.37</v>
      </c>
      <c r="E31" s="1">
        <v>138.477</v>
      </c>
      <c r="F31" s="1">
        <v>148.28899999999999</v>
      </c>
      <c r="G31" s="6">
        <v>1</v>
      </c>
      <c r="H31" s="1">
        <v>45</v>
      </c>
      <c r="I31" s="1" t="s">
        <v>33</v>
      </c>
      <c r="J31" s="1">
        <v>138.30000000000001</v>
      </c>
      <c r="K31" s="1">
        <f t="shared" si="2"/>
        <v>0.1769999999999925</v>
      </c>
      <c r="L31" s="1"/>
      <c r="M31" s="1"/>
      <c r="N31" s="1">
        <v>0</v>
      </c>
      <c r="O31" s="1">
        <v>38.198279999999983</v>
      </c>
      <c r="P31" s="1">
        <f t="shared" si="3"/>
        <v>27.695399999999999</v>
      </c>
      <c r="Q31" s="5">
        <f t="shared" si="9"/>
        <v>118.16212000000007</v>
      </c>
      <c r="R31" s="5"/>
      <c r="S31" s="1"/>
      <c r="T31" s="1">
        <f t="shared" si="5"/>
        <v>11</v>
      </c>
      <c r="U31" s="1">
        <f t="shared" si="6"/>
        <v>6.7335109801627695</v>
      </c>
      <c r="V31" s="1">
        <v>21.7258</v>
      </c>
      <c r="W31" s="1">
        <v>22.055</v>
      </c>
      <c r="X31" s="1">
        <v>27.599799999999998</v>
      </c>
      <c r="Y31" s="1">
        <v>30.337199999999999</v>
      </c>
      <c r="Z31" s="1">
        <v>28.2484</v>
      </c>
      <c r="AA31" s="1">
        <v>21.094200000000001</v>
      </c>
      <c r="AB31" s="1"/>
      <c r="AC31" s="1">
        <f t="shared" si="7"/>
        <v>118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98.733000000000004</v>
      </c>
      <c r="D32" s="1">
        <v>121.652</v>
      </c>
      <c r="E32" s="1">
        <v>63.97</v>
      </c>
      <c r="F32" s="1">
        <v>151.35900000000001</v>
      </c>
      <c r="G32" s="6">
        <v>1</v>
      </c>
      <c r="H32" s="1">
        <v>40</v>
      </c>
      <c r="I32" s="1" t="s">
        <v>33</v>
      </c>
      <c r="J32" s="1">
        <v>62.7</v>
      </c>
      <c r="K32" s="1">
        <f t="shared" si="2"/>
        <v>1.269999999999996</v>
      </c>
      <c r="L32" s="1"/>
      <c r="M32" s="1"/>
      <c r="N32" s="1">
        <v>0</v>
      </c>
      <c r="O32" s="1">
        <v>0</v>
      </c>
      <c r="P32" s="1">
        <f t="shared" si="3"/>
        <v>12.794</v>
      </c>
      <c r="Q32" s="5"/>
      <c r="R32" s="5"/>
      <c r="S32" s="1"/>
      <c r="T32" s="1">
        <f t="shared" si="5"/>
        <v>11.830467406596842</v>
      </c>
      <c r="U32" s="1">
        <f t="shared" si="6"/>
        <v>11.830467406596842</v>
      </c>
      <c r="V32" s="1">
        <v>12.0824</v>
      </c>
      <c r="W32" s="1">
        <v>12.773</v>
      </c>
      <c r="X32" s="1">
        <v>17.6616</v>
      </c>
      <c r="Y32" s="1">
        <v>21.661999999999999</v>
      </c>
      <c r="Z32" s="1">
        <v>17.752800000000001</v>
      </c>
      <c r="AA32" s="1">
        <v>15.198600000000001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2223.277</v>
      </c>
      <c r="D33" s="1">
        <v>1864.1030000000001</v>
      </c>
      <c r="E33" s="1">
        <v>2080.9670000000001</v>
      </c>
      <c r="F33" s="1">
        <v>1772.876</v>
      </c>
      <c r="G33" s="6">
        <v>1</v>
      </c>
      <c r="H33" s="1">
        <v>40</v>
      </c>
      <c r="I33" s="1" t="s">
        <v>33</v>
      </c>
      <c r="J33" s="1">
        <v>2034.7</v>
      </c>
      <c r="K33" s="1">
        <f t="shared" si="2"/>
        <v>46.267000000000053</v>
      </c>
      <c r="L33" s="1"/>
      <c r="M33" s="1"/>
      <c r="N33" s="1">
        <v>351.80150000000191</v>
      </c>
      <c r="O33" s="1">
        <v>1508.7781599999989</v>
      </c>
      <c r="P33" s="1">
        <f t="shared" si="3"/>
        <v>416.1934</v>
      </c>
      <c r="Q33" s="5">
        <f t="shared" si="9"/>
        <v>944.67173999999955</v>
      </c>
      <c r="R33" s="5"/>
      <c r="S33" s="1"/>
      <c r="T33" s="1">
        <f t="shared" si="5"/>
        <v>11</v>
      </c>
      <c r="U33" s="1">
        <f t="shared" si="6"/>
        <v>8.7302097053917738</v>
      </c>
      <c r="V33" s="1">
        <v>390.3648</v>
      </c>
      <c r="W33" s="1">
        <v>381.14980000000003</v>
      </c>
      <c r="X33" s="1">
        <v>391.512</v>
      </c>
      <c r="Y33" s="1">
        <v>418.3116</v>
      </c>
      <c r="Z33" s="1">
        <v>417.35660000000001</v>
      </c>
      <c r="AA33" s="1">
        <v>437.07600000000002</v>
      </c>
      <c r="AB33" s="1"/>
      <c r="AC33" s="1">
        <f t="shared" si="7"/>
        <v>945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32</v>
      </c>
      <c r="C34" s="1">
        <v>54.33</v>
      </c>
      <c r="D34" s="1">
        <v>121.018</v>
      </c>
      <c r="E34" s="1">
        <v>56.173000000000002</v>
      </c>
      <c r="F34" s="1">
        <v>106.23399999999999</v>
      </c>
      <c r="G34" s="6">
        <v>1</v>
      </c>
      <c r="H34" s="1">
        <v>40</v>
      </c>
      <c r="I34" s="1" t="s">
        <v>33</v>
      </c>
      <c r="J34" s="1">
        <v>97.7</v>
      </c>
      <c r="K34" s="1">
        <f t="shared" si="2"/>
        <v>-41.527000000000001</v>
      </c>
      <c r="L34" s="1"/>
      <c r="M34" s="1"/>
      <c r="N34" s="1">
        <v>25.55871999999999</v>
      </c>
      <c r="O34" s="1">
        <v>0</v>
      </c>
      <c r="P34" s="1">
        <f t="shared" si="3"/>
        <v>11.2346</v>
      </c>
      <c r="Q34" s="5"/>
      <c r="R34" s="5"/>
      <c r="S34" s="1"/>
      <c r="T34" s="1">
        <f t="shared" si="5"/>
        <v>11.730966834600251</v>
      </c>
      <c r="U34" s="1">
        <f t="shared" si="6"/>
        <v>11.730966834600251</v>
      </c>
      <c r="V34" s="1">
        <v>9.26</v>
      </c>
      <c r="W34" s="1">
        <v>16.3886</v>
      </c>
      <c r="X34" s="1">
        <v>15.927199999999999</v>
      </c>
      <c r="Y34" s="1">
        <v>8.1888000000000005</v>
      </c>
      <c r="Z34" s="1">
        <v>8.4531999999999989</v>
      </c>
      <c r="AA34" s="1">
        <v>14.740399999999999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66</v>
      </c>
      <c r="B35" s="14" t="s">
        <v>32</v>
      </c>
      <c r="C35" s="14"/>
      <c r="D35" s="14"/>
      <c r="E35" s="14"/>
      <c r="F35" s="14"/>
      <c r="G35" s="15">
        <v>0</v>
      </c>
      <c r="H35" s="14">
        <v>45</v>
      </c>
      <c r="I35" s="14" t="s">
        <v>33</v>
      </c>
      <c r="J35" s="14"/>
      <c r="K35" s="14">
        <f t="shared" si="2"/>
        <v>0</v>
      </c>
      <c r="L35" s="14"/>
      <c r="M35" s="14"/>
      <c r="N35" s="14"/>
      <c r="O35" s="14"/>
      <c r="P35" s="14">
        <f t="shared" si="3"/>
        <v>0</v>
      </c>
      <c r="Q35" s="16"/>
      <c r="R35" s="16"/>
      <c r="S35" s="14"/>
      <c r="T35" s="14" t="e">
        <f t="shared" si="5"/>
        <v>#DIV/0!</v>
      </c>
      <c r="U35" s="14" t="e">
        <f t="shared" si="6"/>
        <v>#DIV/0!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 t="s">
        <v>67</v>
      </c>
      <c r="AC35" s="14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249.09100000000001</v>
      </c>
      <c r="D36" s="1">
        <v>127.52800000000001</v>
      </c>
      <c r="E36" s="1">
        <v>159.86099999999999</v>
      </c>
      <c r="F36" s="1">
        <v>182.87299999999999</v>
      </c>
      <c r="G36" s="6">
        <v>1</v>
      </c>
      <c r="H36" s="1">
        <v>30</v>
      </c>
      <c r="I36" s="1" t="s">
        <v>33</v>
      </c>
      <c r="J36" s="1">
        <v>163.9</v>
      </c>
      <c r="K36" s="1">
        <f t="shared" si="2"/>
        <v>-4.0390000000000157</v>
      </c>
      <c r="L36" s="1"/>
      <c r="M36" s="1"/>
      <c r="N36" s="1">
        <v>18.79416000000009</v>
      </c>
      <c r="O36" s="1">
        <v>101.72839999999989</v>
      </c>
      <c r="P36" s="1">
        <f t="shared" si="3"/>
        <v>31.972199999999997</v>
      </c>
      <c r="Q36" s="5">
        <f t="shared" ref="Q36:Q53" si="10">11*P36-O36-N36-F36</f>
        <v>48.298639999999978</v>
      </c>
      <c r="R36" s="5"/>
      <c r="S36" s="1"/>
      <c r="T36" s="1">
        <f t="shared" si="5"/>
        <v>11</v>
      </c>
      <c r="U36" s="1">
        <f t="shared" si="6"/>
        <v>9.4893551272668137</v>
      </c>
      <c r="V36" s="1">
        <v>31.8904</v>
      </c>
      <c r="W36" s="1">
        <v>33.232600000000012</v>
      </c>
      <c r="X36" s="1">
        <v>35.811199999999999</v>
      </c>
      <c r="Y36" s="1">
        <v>44.107399999999998</v>
      </c>
      <c r="Z36" s="1">
        <v>43.575000000000003</v>
      </c>
      <c r="AA36" s="1">
        <v>41.805</v>
      </c>
      <c r="AB36" s="1"/>
      <c r="AC36" s="1">
        <f t="shared" si="7"/>
        <v>48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31.687999999999999</v>
      </c>
      <c r="D37" s="1">
        <v>282.90300000000002</v>
      </c>
      <c r="E37" s="1">
        <v>38.945</v>
      </c>
      <c r="F37" s="1">
        <v>271.36700000000002</v>
      </c>
      <c r="G37" s="6">
        <v>1</v>
      </c>
      <c r="H37" s="1">
        <v>50</v>
      </c>
      <c r="I37" s="1" t="s">
        <v>33</v>
      </c>
      <c r="J37" s="1">
        <v>54.75</v>
      </c>
      <c r="K37" s="1">
        <f t="shared" si="2"/>
        <v>-15.805</v>
      </c>
      <c r="L37" s="1"/>
      <c r="M37" s="1"/>
      <c r="N37" s="1">
        <v>0</v>
      </c>
      <c r="O37" s="1">
        <v>0</v>
      </c>
      <c r="P37" s="1">
        <f t="shared" si="3"/>
        <v>7.7889999999999997</v>
      </c>
      <c r="Q37" s="5"/>
      <c r="R37" s="5"/>
      <c r="S37" s="1"/>
      <c r="T37" s="1">
        <f t="shared" si="5"/>
        <v>34.839774040313266</v>
      </c>
      <c r="U37" s="1">
        <f t="shared" si="6"/>
        <v>34.839774040313266</v>
      </c>
      <c r="V37" s="1">
        <v>6.5060000000000002</v>
      </c>
      <c r="W37" s="1">
        <v>25.516999999999999</v>
      </c>
      <c r="X37" s="1">
        <v>29.498200000000001</v>
      </c>
      <c r="Y37" s="1">
        <v>9.2835999999999999</v>
      </c>
      <c r="Z37" s="1">
        <v>6.7295999999999996</v>
      </c>
      <c r="AA37" s="1">
        <v>18.204999999999998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88.313999999999993</v>
      </c>
      <c r="D38" s="1">
        <v>20.263000000000002</v>
      </c>
      <c r="E38" s="1">
        <v>94.123999999999995</v>
      </c>
      <c r="F38" s="1">
        <v>13.010999999999999</v>
      </c>
      <c r="G38" s="6">
        <v>1</v>
      </c>
      <c r="H38" s="1">
        <v>50</v>
      </c>
      <c r="I38" s="1" t="s">
        <v>33</v>
      </c>
      <c r="J38" s="1">
        <v>84.6</v>
      </c>
      <c r="K38" s="1">
        <f t="shared" ref="K38:K69" si="11">E38-J38</f>
        <v>9.5240000000000009</v>
      </c>
      <c r="L38" s="1"/>
      <c r="M38" s="1"/>
      <c r="N38" s="1">
        <v>0</v>
      </c>
      <c r="O38" s="1">
        <v>108.17896</v>
      </c>
      <c r="P38" s="1">
        <f t="shared" si="3"/>
        <v>18.8248</v>
      </c>
      <c r="Q38" s="5">
        <f t="shared" si="10"/>
        <v>85.882840000000002</v>
      </c>
      <c r="R38" s="5"/>
      <c r="S38" s="1"/>
      <c r="T38" s="1">
        <f t="shared" si="5"/>
        <v>11</v>
      </c>
      <c r="U38" s="1">
        <f t="shared" si="6"/>
        <v>6.4377820747099568</v>
      </c>
      <c r="V38" s="1">
        <v>14.383800000000001</v>
      </c>
      <c r="W38" s="1">
        <v>8.6278000000000006</v>
      </c>
      <c r="X38" s="1">
        <v>9.6326000000000001</v>
      </c>
      <c r="Y38" s="1">
        <v>11.348800000000001</v>
      </c>
      <c r="Z38" s="1">
        <v>10.6356</v>
      </c>
      <c r="AA38" s="1">
        <v>16.3202</v>
      </c>
      <c r="AB38" s="1"/>
      <c r="AC38" s="1">
        <f t="shared" si="7"/>
        <v>86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130.11500000000001</v>
      </c>
      <c r="D39" s="1"/>
      <c r="E39" s="1">
        <v>79.501999999999995</v>
      </c>
      <c r="F39" s="1">
        <v>44.823999999999998</v>
      </c>
      <c r="G39" s="6">
        <v>1</v>
      </c>
      <c r="H39" s="1">
        <v>50</v>
      </c>
      <c r="I39" s="1" t="s">
        <v>33</v>
      </c>
      <c r="J39" s="1">
        <v>73.459999999999994</v>
      </c>
      <c r="K39" s="1">
        <f t="shared" si="11"/>
        <v>6.0420000000000016</v>
      </c>
      <c r="L39" s="1"/>
      <c r="M39" s="1"/>
      <c r="N39" s="1">
        <v>0</v>
      </c>
      <c r="O39" s="1">
        <v>65.847000000000008</v>
      </c>
      <c r="P39" s="1">
        <f t="shared" si="3"/>
        <v>15.900399999999999</v>
      </c>
      <c r="Q39" s="5">
        <f t="shared" si="10"/>
        <v>64.233399999999975</v>
      </c>
      <c r="R39" s="5"/>
      <c r="S39" s="1"/>
      <c r="T39" s="1">
        <f t="shared" si="5"/>
        <v>11</v>
      </c>
      <c r="U39" s="1">
        <f t="shared" si="6"/>
        <v>6.9602651505622504</v>
      </c>
      <c r="V39" s="1">
        <v>13.0174</v>
      </c>
      <c r="W39" s="1">
        <v>4.3948</v>
      </c>
      <c r="X39" s="1">
        <v>3.9603999999999999</v>
      </c>
      <c r="Y39" s="1">
        <v>13.308400000000001</v>
      </c>
      <c r="Z39" s="1">
        <v>14.1714</v>
      </c>
      <c r="AA39" s="1">
        <v>9.9496000000000002</v>
      </c>
      <c r="AB39" s="1"/>
      <c r="AC39" s="1">
        <f t="shared" si="7"/>
        <v>64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39</v>
      </c>
      <c r="C40" s="1">
        <v>1626</v>
      </c>
      <c r="D40" s="1">
        <v>1410</v>
      </c>
      <c r="E40" s="1">
        <v>1566</v>
      </c>
      <c r="F40" s="1">
        <v>735</v>
      </c>
      <c r="G40" s="6">
        <v>0.4</v>
      </c>
      <c r="H40" s="1">
        <v>45</v>
      </c>
      <c r="I40" s="1" t="s">
        <v>33</v>
      </c>
      <c r="J40" s="1">
        <v>1633</v>
      </c>
      <c r="K40" s="1">
        <f t="shared" si="11"/>
        <v>-67</v>
      </c>
      <c r="L40" s="1"/>
      <c r="M40" s="1"/>
      <c r="N40" s="1">
        <v>841.88000000000011</v>
      </c>
      <c r="O40" s="1">
        <v>1435</v>
      </c>
      <c r="P40" s="1">
        <f t="shared" si="3"/>
        <v>313.2</v>
      </c>
      <c r="Q40" s="5">
        <f t="shared" si="10"/>
        <v>433.31999999999971</v>
      </c>
      <c r="R40" s="5"/>
      <c r="S40" s="1"/>
      <c r="T40" s="1">
        <f t="shared" si="5"/>
        <v>11</v>
      </c>
      <c r="U40" s="1">
        <f t="shared" si="6"/>
        <v>9.6164750957854412</v>
      </c>
      <c r="V40" s="1">
        <v>333</v>
      </c>
      <c r="W40" s="1">
        <v>313</v>
      </c>
      <c r="X40" s="1">
        <v>290.60000000000002</v>
      </c>
      <c r="Y40" s="1">
        <v>285.2</v>
      </c>
      <c r="Z40" s="1">
        <v>307</v>
      </c>
      <c r="AA40" s="1">
        <v>367</v>
      </c>
      <c r="AB40" s="1" t="s">
        <v>73</v>
      </c>
      <c r="AC40" s="1">
        <f t="shared" si="7"/>
        <v>173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39</v>
      </c>
      <c r="C41" s="1">
        <v>366</v>
      </c>
      <c r="D41" s="1">
        <v>440</v>
      </c>
      <c r="E41" s="1">
        <v>407</v>
      </c>
      <c r="F41" s="1">
        <v>203</v>
      </c>
      <c r="G41" s="6">
        <v>0.45</v>
      </c>
      <c r="H41" s="1">
        <v>50</v>
      </c>
      <c r="I41" s="1" t="s">
        <v>33</v>
      </c>
      <c r="J41" s="1">
        <v>375</v>
      </c>
      <c r="K41" s="1">
        <f t="shared" si="11"/>
        <v>32</v>
      </c>
      <c r="L41" s="1"/>
      <c r="M41" s="1"/>
      <c r="N41" s="1">
        <v>391.12000000000012</v>
      </c>
      <c r="O41" s="1">
        <v>266.43999999999983</v>
      </c>
      <c r="P41" s="1">
        <f t="shared" si="3"/>
        <v>81.400000000000006</v>
      </c>
      <c r="Q41" s="5">
        <f t="shared" si="10"/>
        <v>34.840000000000146</v>
      </c>
      <c r="R41" s="5"/>
      <c r="S41" s="1"/>
      <c r="T41" s="1">
        <f t="shared" si="5"/>
        <v>11</v>
      </c>
      <c r="U41" s="1">
        <f t="shared" si="6"/>
        <v>10.571990171990171</v>
      </c>
      <c r="V41" s="1">
        <v>94.6</v>
      </c>
      <c r="W41" s="1">
        <v>90.4</v>
      </c>
      <c r="X41" s="1">
        <v>76.2</v>
      </c>
      <c r="Y41" s="1">
        <v>75</v>
      </c>
      <c r="Z41" s="1">
        <v>73.400000000000006</v>
      </c>
      <c r="AA41" s="1">
        <v>82.2</v>
      </c>
      <c r="AB41" s="1"/>
      <c r="AC41" s="1">
        <f t="shared" si="7"/>
        <v>16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39</v>
      </c>
      <c r="C42" s="1">
        <v>1581</v>
      </c>
      <c r="D42" s="1">
        <v>1362</v>
      </c>
      <c r="E42" s="1">
        <v>1319</v>
      </c>
      <c r="F42" s="1">
        <v>1197</v>
      </c>
      <c r="G42" s="6">
        <v>0.4</v>
      </c>
      <c r="H42" s="1">
        <v>45</v>
      </c>
      <c r="I42" s="1" t="s">
        <v>33</v>
      </c>
      <c r="J42" s="1">
        <v>1319</v>
      </c>
      <c r="K42" s="1">
        <f t="shared" si="11"/>
        <v>0</v>
      </c>
      <c r="L42" s="1"/>
      <c r="M42" s="1"/>
      <c r="N42" s="1">
        <v>806.88000000000056</v>
      </c>
      <c r="O42" s="1">
        <v>245.39999999999961</v>
      </c>
      <c r="P42" s="1">
        <f t="shared" si="3"/>
        <v>263.8</v>
      </c>
      <c r="Q42" s="5">
        <f t="shared" si="10"/>
        <v>652.52</v>
      </c>
      <c r="R42" s="5"/>
      <c r="S42" s="1"/>
      <c r="T42" s="1">
        <f t="shared" si="5"/>
        <v>11</v>
      </c>
      <c r="U42" s="1">
        <f t="shared" si="6"/>
        <v>8.5264594389689154</v>
      </c>
      <c r="V42" s="1">
        <v>265.39999999999998</v>
      </c>
      <c r="W42" s="1">
        <v>302.60000000000002</v>
      </c>
      <c r="X42" s="1">
        <v>282.60000000000002</v>
      </c>
      <c r="Y42" s="1">
        <v>281.8</v>
      </c>
      <c r="Z42" s="1">
        <v>298.39999999999998</v>
      </c>
      <c r="AA42" s="1">
        <v>349.8</v>
      </c>
      <c r="AB42" s="1" t="s">
        <v>73</v>
      </c>
      <c r="AC42" s="1">
        <f t="shared" si="7"/>
        <v>261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1294.9000000000001</v>
      </c>
      <c r="D43" s="1">
        <v>797.85199999999998</v>
      </c>
      <c r="E43" s="1">
        <v>926.279</v>
      </c>
      <c r="F43" s="1">
        <v>906.98099999999999</v>
      </c>
      <c r="G43" s="6">
        <v>1</v>
      </c>
      <c r="H43" s="1">
        <v>45</v>
      </c>
      <c r="I43" s="1" t="s">
        <v>33</v>
      </c>
      <c r="J43" s="1">
        <v>835.3</v>
      </c>
      <c r="K43" s="1">
        <f t="shared" si="11"/>
        <v>90.979000000000042</v>
      </c>
      <c r="L43" s="1"/>
      <c r="M43" s="1"/>
      <c r="N43" s="1">
        <v>541.8113600000006</v>
      </c>
      <c r="O43" s="1">
        <v>395.99700000000018</v>
      </c>
      <c r="P43" s="1">
        <f t="shared" si="3"/>
        <v>185.25579999999999</v>
      </c>
      <c r="Q43" s="5">
        <f t="shared" si="10"/>
        <v>193.024439999999</v>
      </c>
      <c r="R43" s="5"/>
      <c r="S43" s="1"/>
      <c r="T43" s="1">
        <f t="shared" si="5"/>
        <v>10.999999999999998</v>
      </c>
      <c r="U43" s="1">
        <f t="shared" si="6"/>
        <v>9.9580653345266423</v>
      </c>
      <c r="V43" s="1">
        <v>201.2088</v>
      </c>
      <c r="W43" s="1">
        <v>215.03299999999999</v>
      </c>
      <c r="X43" s="1">
        <v>199.81659999999999</v>
      </c>
      <c r="Y43" s="1">
        <v>239.53</v>
      </c>
      <c r="Z43" s="1">
        <v>227.21899999999999</v>
      </c>
      <c r="AA43" s="1">
        <v>210.58879999999999</v>
      </c>
      <c r="AB43" s="1"/>
      <c r="AC43" s="1">
        <f t="shared" si="7"/>
        <v>193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39</v>
      </c>
      <c r="C44" s="1">
        <v>567</v>
      </c>
      <c r="D44" s="1">
        <v>402</v>
      </c>
      <c r="E44" s="1">
        <v>400</v>
      </c>
      <c r="F44" s="1">
        <v>359</v>
      </c>
      <c r="G44" s="6">
        <v>0.45</v>
      </c>
      <c r="H44" s="1">
        <v>45</v>
      </c>
      <c r="I44" s="1" t="s">
        <v>33</v>
      </c>
      <c r="J44" s="1">
        <v>393</v>
      </c>
      <c r="K44" s="1">
        <f t="shared" si="11"/>
        <v>7</v>
      </c>
      <c r="L44" s="1"/>
      <c r="M44" s="1"/>
      <c r="N44" s="1">
        <v>361.28</v>
      </c>
      <c r="O44" s="1">
        <v>33.400000000000148</v>
      </c>
      <c r="P44" s="1">
        <f t="shared" si="3"/>
        <v>80</v>
      </c>
      <c r="Q44" s="5">
        <f t="shared" si="10"/>
        <v>126.31999999999994</v>
      </c>
      <c r="R44" s="5"/>
      <c r="S44" s="1"/>
      <c r="T44" s="1">
        <f t="shared" si="5"/>
        <v>11</v>
      </c>
      <c r="U44" s="1">
        <f t="shared" si="6"/>
        <v>9.4210000000000012</v>
      </c>
      <c r="V44" s="1">
        <v>90.4</v>
      </c>
      <c r="W44" s="1">
        <v>101.6</v>
      </c>
      <c r="X44" s="1">
        <v>91.8</v>
      </c>
      <c r="Y44" s="1">
        <v>87.4</v>
      </c>
      <c r="Z44" s="1">
        <v>99.2</v>
      </c>
      <c r="AA44" s="1">
        <v>114.6</v>
      </c>
      <c r="AB44" s="1"/>
      <c r="AC44" s="1">
        <f t="shared" si="7"/>
        <v>57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39</v>
      </c>
      <c r="C45" s="1">
        <v>606</v>
      </c>
      <c r="D45" s="1">
        <v>1176</v>
      </c>
      <c r="E45" s="1">
        <v>561</v>
      </c>
      <c r="F45" s="1">
        <v>1056</v>
      </c>
      <c r="G45" s="6">
        <v>0.35</v>
      </c>
      <c r="H45" s="1">
        <v>40</v>
      </c>
      <c r="I45" s="1" t="s">
        <v>33</v>
      </c>
      <c r="J45" s="1">
        <v>581</v>
      </c>
      <c r="K45" s="1">
        <f t="shared" si="11"/>
        <v>-20</v>
      </c>
      <c r="L45" s="1"/>
      <c r="M45" s="1"/>
      <c r="N45" s="1">
        <v>58.360000000000127</v>
      </c>
      <c r="O45" s="1">
        <v>0</v>
      </c>
      <c r="P45" s="1">
        <f t="shared" si="3"/>
        <v>112.2</v>
      </c>
      <c r="Q45" s="5">
        <f t="shared" si="10"/>
        <v>119.83999999999992</v>
      </c>
      <c r="R45" s="5"/>
      <c r="S45" s="1"/>
      <c r="T45" s="1">
        <f t="shared" si="5"/>
        <v>11</v>
      </c>
      <c r="U45" s="1">
        <f t="shared" si="6"/>
        <v>9.9319073083778981</v>
      </c>
      <c r="V45" s="1">
        <v>109.8</v>
      </c>
      <c r="W45" s="1">
        <v>153.4</v>
      </c>
      <c r="X45" s="1">
        <v>170</v>
      </c>
      <c r="Y45" s="1">
        <v>156</v>
      </c>
      <c r="Z45" s="1">
        <v>151.4</v>
      </c>
      <c r="AA45" s="1">
        <v>166.4</v>
      </c>
      <c r="AB45" s="1" t="s">
        <v>34</v>
      </c>
      <c r="AC45" s="1">
        <f t="shared" si="7"/>
        <v>42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32</v>
      </c>
      <c r="C46" s="1">
        <v>363.33100000000002</v>
      </c>
      <c r="D46" s="1">
        <v>166.35300000000001</v>
      </c>
      <c r="E46" s="1">
        <v>308.48200000000003</v>
      </c>
      <c r="F46" s="1">
        <v>183.91499999999999</v>
      </c>
      <c r="G46" s="6">
        <v>1</v>
      </c>
      <c r="H46" s="1">
        <v>40</v>
      </c>
      <c r="I46" s="1" t="s">
        <v>33</v>
      </c>
      <c r="J46" s="1">
        <v>296.7</v>
      </c>
      <c r="K46" s="1">
        <f t="shared" si="11"/>
        <v>11.782000000000039</v>
      </c>
      <c r="L46" s="1"/>
      <c r="M46" s="1"/>
      <c r="N46" s="1">
        <v>0</v>
      </c>
      <c r="O46" s="1">
        <v>269.92099999999999</v>
      </c>
      <c r="P46" s="1">
        <f t="shared" si="3"/>
        <v>61.696400000000004</v>
      </c>
      <c r="Q46" s="5">
        <f t="shared" si="10"/>
        <v>224.82440000000011</v>
      </c>
      <c r="R46" s="5"/>
      <c r="S46" s="1"/>
      <c r="T46" s="1">
        <f t="shared" si="5"/>
        <v>11</v>
      </c>
      <c r="U46" s="1">
        <f t="shared" si="6"/>
        <v>7.355955939082345</v>
      </c>
      <c r="V46" s="1">
        <v>52.973799999999997</v>
      </c>
      <c r="W46" s="1">
        <v>44.741799999999998</v>
      </c>
      <c r="X46" s="1">
        <v>48.732999999999997</v>
      </c>
      <c r="Y46" s="1">
        <v>65.608800000000002</v>
      </c>
      <c r="Z46" s="1">
        <v>61.084200000000003</v>
      </c>
      <c r="AA46" s="1">
        <v>46.075800000000001</v>
      </c>
      <c r="AB46" s="1"/>
      <c r="AC46" s="1">
        <f t="shared" si="7"/>
        <v>225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39</v>
      </c>
      <c r="C47" s="1">
        <v>1080</v>
      </c>
      <c r="D47" s="1">
        <v>252</v>
      </c>
      <c r="E47" s="1">
        <v>569</v>
      </c>
      <c r="F47" s="1">
        <v>484</v>
      </c>
      <c r="G47" s="6">
        <v>0.4</v>
      </c>
      <c r="H47" s="1">
        <v>40</v>
      </c>
      <c r="I47" s="1" t="s">
        <v>33</v>
      </c>
      <c r="J47" s="1">
        <v>571</v>
      </c>
      <c r="K47" s="1">
        <f t="shared" si="11"/>
        <v>-2</v>
      </c>
      <c r="L47" s="1"/>
      <c r="M47" s="1"/>
      <c r="N47" s="1">
        <v>536.80000000000018</v>
      </c>
      <c r="O47" s="1">
        <v>164.19999999999979</v>
      </c>
      <c r="P47" s="1">
        <f t="shared" si="3"/>
        <v>113.8</v>
      </c>
      <c r="Q47" s="5">
        <f t="shared" si="10"/>
        <v>66.799999999999955</v>
      </c>
      <c r="R47" s="5"/>
      <c r="S47" s="1"/>
      <c r="T47" s="1">
        <f t="shared" si="5"/>
        <v>11</v>
      </c>
      <c r="U47" s="1">
        <f t="shared" si="6"/>
        <v>10.413005272407734</v>
      </c>
      <c r="V47" s="1">
        <v>135.19999999999999</v>
      </c>
      <c r="W47" s="1">
        <v>144.80000000000001</v>
      </c>
      <c r="X47" s="1">
        <v>128.80000000000001</v>
      </c>
      <c r="Y47" s="1">
        <v>162.4</v>
      </c>
      <c r="Z47" s="1">
        <v>173</v>
      </c>
      <c r="AA47" s="1">
        <v>169.2</v>
      </c>
      <c r="AB47" s="1"/>
      <c r="AC47" s="1">
        <f t="shared" si="7"/>
        <v>27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39</v>
      </c>
      <c r="C48" s="1">
        <v>890</v>
      </c>
      <c r="D48" s="1">
        <v>516</v>
      </c>
      <c r="E48" s="1">
        <v>577</v>
      </c>
      <c r="F48" s="1">
        <v>434</v>
      </c>
      <c r="G48" s="6">
        <v>0.4</v>
      </c>
      <c r="H48" s="1">
        <v>45</v>
      </c>
      <c r="I48" s="1" t="s">
        <v>33</v>
      </c>
      <c r="J48" s="1">
        <v>581</v>
      </c>
      <c r="K48" s="1">
        <f t="shared" si="11"/>
        <v>-4</v>
      </c>
      <c r="L48" s="1"/>
      <c r="M48" s="1"/>
      <c r="N48" s="1">
        <v>201.8</v>
      </c>
      <c r="O48" s="1">
        <v>582.40000000000032</v>
      </c>
      <c r="P48" s="1">
        <f t="shared" si="3"/>
        <v>115.4</v>
      </c>
      <c r="Q48" s="5">
        <f t="shared" si="10"/>
        <v>51.199999999999761</v>
      </c>
      <c r="R48" s="5"/>
      <c r="S48" s="1"/>
      <c r="T48" s="1">
        <f t="shared" si="5"/>
        <v>11</v>
      </c>
      <c r="U48" s="1">
        <f t="shared" si="6"/>
        <v>10.556325823223572</v>
      </c>
      <c r="V48" s="1">
        <v>129</v>
      </c>
      <c r="W48" s="1">
        <v>128.19999999999999</v>
      </c>
      <c r="X48" s="1">
        <v>134</v>
      </c>
      <c r="Y48" s="1">
        <v>157</v>
      </c>
      <c r="Z48" s="1">
        <v>156</v>
      </c>
      <c r="AA48" s="1">
        <v>158</v>
      </c>
      <c r="AB48" s="1" t="s">
        <v>73</v>
      </c>
      <c r="AC48" s="1">
        <f t="shared" si="7"/>
        <v>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462.89400000000001</v>
      </c>
      <c r="D49" s="1">
        <v>212.51900000000001</v>
      </c>
      <c r="E49" s="1">
        <v>187.66900000000001</v>
      </c>
      <c r="F49" s="1">
        <v>440.87700000000001</v>
      </c>
      <c r="G49" s="6">
        <v>1</v>
      </c>
      <c r="H49" s="1">
        <v>40</v>
      </c>
      <c r="I49" s="1" t="s">
        <v>33</v>
      </c>
      <c r="J49" s="1">
        <v>185.95</v>
      </c>
      <c r="K49" s="1">
        <f t="shared" si="11"/>
        <v>1.7190000000000225</v>
      </c>
      <c r="L49" s="1"/>
      <c r="M49" s="1"/>
      <c r="N49" s="1">
        <v>0</v>
      </c>
      <c r="O49" s="1">
        <v>0</v>
      </c>
      <c r="P49" s="1">
        <f t="shared" si="3"/>
        <v>37.533799999999999</v>
      </c>
      <c r="Q49" s="5"/>
      <c r="R49" s="5"/>
      <c r="S49" s="1"/>
      <c r="T49" s="1">
        <f t="shared" si="5"/>
        <v>11.746132818952518</v>
      </c>
      <c r="U49" s="1">
        <f t="shared" si="6"/>
        <v>11.746132818952518</v>
      </c>
      <c r="V49" s="1">
        <v>36.644399999999997</v>
      </c>
      <c r="W49" s="1">
        <v>51.989800000000002</v>
      </c>
      <c r="X49" s="1">
        <v>56.952399999999997</v>
      </c>
      <c r="Y49" s="1">
        <v>80.514399999999995</v>
      </c>
      <c r="Z49" s="1">
        <v>74.67519999999999</v>
      </c>
      <c r="AA49" s="1">
        <v>60.162199999999999</v>
      </c>
      <c r="AB49" s="1"/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39</v>
      </c>
      <c r="C50" s="1">
        <v>1031</v>
      </c>
      <c r="D50" s="1">
        <v>732</v>
      </c>
      <c r="E50" s="1">
        <v>776</v>
      </c>
      <c r="F50" s="1">
        <v>777</v>
      </c>
      <c r="G50" s="6">
        <v>0.35</v>
      </c>
      <c r="H50" s="1">
        <v>40</v>
      </c>
      <c r="I50" s="1" t="s">
        <v>33</v>
      </c>
      <c r="J50" s="1">
        <v>777</v>
      </c>
      <c r="K50" s="1">
        <f t="shared" si="11"/>
        <v>-1</v>
      </c>
      <c r="L50" s="1"/>
      <c r="M50" s="1"/>
      <c r="N50" s="1">
        <v>240.59999999999991</v>
      </c>
      <c r="O50" s="1">
        <v>291.59999999999991</v>
      </c>
      <c r="P50" s="1">
        <f t="shared" si="3"/>
        <v>155.19999999999999</v>
      </c>
      <c r="Q50" s="5">
        <f t="shared" si="10"/>
        <v>398</v>
      </c>
      <c r="R50" s="5"/>
      <c r="S50" s="1"/>
      <c r="T50" s="1">
        <f t="shared" si="5"/>
        <v>11</v>
      </c>
      <c r="U50" s="1">
        <f t="shared" si="6"/>
        <v>8.4355670103092777</v>
      </c>
      <c r="V50" s="1">
        <v>151.19999999999999</v>
      </c>
      <c r="W50" s="1">
        <v>163.4</v>
      </c>
      <c r="X50" s="1">
        <v>169</v>
      </c>
      <c r="Y50" s="1">
        <v>180.2</v>
      </c>
      <c r="Z50" s="1">
        <v>190.2</v>
      </c>
      <c r="AA50" s="1">
        <v>180.4</v>
      </c>
      <c r="AB50" s="1"/>
      <c r="AC50" s="1">
        <f t="shared" si="7"/>
        <v>139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801</v>
      </c>
      <c r="D51" s="1">
        <v>684</v>
      </c>
      <c r="E51" s="1">
        <v>702</v>
      </c>
      <c r="F51" s="1">
        <v>700</v>
      </c>
      <c r="G51" s="6">
        <v>0.4</v>
      </c>
      <c r="H51" s="1">
        <v>40</v>
      </c>
      <c r="I51" s="1" t="s">
        <v>33</v>
      </c>
      <c r="J51" s="1">
        <v>707</v>
      </c>
      <c r="K51" s="1">
        <f t="shared" si="11"/>
        <v>-5</v>
      </c>
      <c r="L51" s="1"/>
      <c r="M51" s="1"/>
      <c r="N51" s="1">
        <v>127.88000000000009</v>
      </c>
      <c r="O51" s="1">
        <v>266.19999999999982</v>
      </c>
      <c r="P51" s="1">
        <f t="shared" si="3"/>
        <v>140.4</v>
      </c>
      <c r="Q51" s="5">
        <f t="shared" si="10"/>
        <v>450.32000000000016</v>
      </c>
      <c r="R51" s="5"/>
      <c r="S51" s="1"/>
      <c r="T51" s="1">
        <f t="shared" si="5"/>
        <v>11</v>
      </c>
      <c r="U51" s="1">
        <f t="shared" si="6"/>
        <v>7.7925925925925918</v>
      </c>
      <c r="V51" s="1">
        <v>124.8</v>
      </c>
      <c r="W51" s="1">
        <v>138.80000000000001</v>
      </c>
      <c r="X51" s="1">
        <v>142.19999999999999</v>
      </c>
      <c r="Y51" s="1">
        <v>146.6</v>
      </c>
      <c r="Z51" s="1">
        <v>150.80000000000001</v>
      </c>
      <c r="AA51" s="1">
        <v>165.4</v>
      </c>
      <c r="AB51" s="1"/>
      <c r="AC51" s="1">
        <f t="shared" si="7"/>
        <v>180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1110.258</v>
      </c>
      <c r="D52" s="1">
        <v>442.17</v>
      </c>
      <c r="E52" s="1">
        <v>784.20799999999997</v>
      </c>
      <c r="F52" s="1">
        <v>582.41800000000001</v>
      </c>
      <c r="G52" s="6">
        <v>1</v>
      </c>
      <c r="H52" s="1">
        <v>50</v>
      </c>
      <c r="I52" s="1" t="s">
        <v>33</v>
      </c>
      <c r="J52" s="1">
        <v>757.75</v>
      </c>
      <c r="K52" s="1">
        <f t="shared" si="11"/>
        <v>26.45799999999997</v>
      </c>
      <c r="L52" s="1"/>
      <c r="M52" s="1"/>
      <c r="N52" s="1">
        <v>225.64620000000011</v>
      </c>
      <c r="O52" s="1">
        <v>522.32771999999977</v>
      </c>
      <c r="P52" s="1">
        <f t="shared" si="3"/>
        <v>156.8416</v>
      </c>
      <c r="Q52" s="5">
        <f t="shared" si="10"/>
        <v>394.86568</v>
      </c>
      <c r="R52" s="5"/>
      <c r="S52" s="1"/>
      <c r="T52" s="1">
        <f t="shared" si="5"/>
        <v>11</v>
      </c>
      <c r="U52" s="1">
        <f t="shared" si="6"/>
        <v>8.4823919164303359</v>
      </c>
      <c r="V52" s="1">
        <v>149.0598</v>
      </c>
      <c r="W52" s="1">
        <v>145.12520000000001</v>
      </c>
      <c r="X52" s="1">
        <v>143.64099999999999</v>
      </c>
      <c r="Y52" s="1">
        <v>188.02440000000001</v>
      </c>
      <c r="Z52" s="1">
        <v>180.47239999999999</v>
      </c>
      <c r="AA52" s="1">
        <v>130.1576</v>
      </c>
      <c r="AB52" s="1"/>
      <c r="AC52" s="1">
        <f t="shared" si="7"/>
        <v>395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32</v>
      </c>
      <c r="C53" s="1">
        <v>971.75199999999995</v>
      </c>
      <c r="D53" s="1">
        <v>777.73299999999995</v>
      </c>
      <c r="E53" s="1">
        <v>803.23</v>
      </c>
      <c r="F53" s="1">
        <v>767.07500000000005</v>
      </c>
      <c r="G53" s="6">
        <v>1</v>
      </c>
      <c r="H53" s="1">
        <v>50</v>
      </c>
      <c r="I53" s="1" t="s">
        <v>33</v>
      </c>
      <c r="J53" s="1">
        <v>788.45</v>
      </c>
      <c r="K53" s="1">
        <f t="shared" si="11"/>
        <v>14.779999999999973</v>
      </c>
      <c r="L53" s="1"/>
      <c r="M53" s="1"/>
      <c r="N53" s="1">
        <v>213.93195999999989</v>
      </c>
      <c r="O53" s="1">
        <v>421.94539999999978</v>
      </c>
      <c r="P53" s="1">
        <f t="shared" si="3"/>
        <v>160.64600000000002</v>
      </c>
      <c r="Q53" s="5">
        <f t="shared" si="10"/>
        <v>364.15364000000045</v>
      </c>
      <c r="R53" s="5"/>
      <c r="S53" s="1"/>
      <c r="T53" s="1">
        <f t="shared" si="5"/>
        <v>11</v>
      </c>
      <c r="U53" s="1">
        <f t="shared" si="6"/>
        <v>8.7331919873510682</v>
      </c>
      <c r="V53" s="1">
        <v>153.32</v>
      </c>
      <c r="W53" s="1">
        <v>161.38059999999999</v>
      </c>
      <c r="X53" s="1">
        <v>166.34139999999999</v>
      </c>
      <c r="Y53" s="1">
        <v>185.30699999999999</v>
      </c>
      <c r="Z53" s="1">
        <v>179.28800000000001</v>
      </c>
      <c r="AA53" s="1">
        <v>200.22559999999999</v>
      </c>
      <c r="AB53" s="1"/>
      <c r="AC53" s="1">
        <f t="shared" si="7"/>
        <v>364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0" t="s">
        <v>32</v>
      </c>
      <c r="C54" s="10">
        <v>48.783000000000001</v>
      </c>
      <c r="D54" s="10">
        <v>13.467000000000001</v>
      </c>
      <c r="E54" s="10">
        <v>51.011000000000003</v>
      </c>
      <c r="F54" s="10">
        <v>5.9580000000000002</v>
      </c>
      <c r="G54" s="11">
        <v>0</v>
      </c>
      <c r="H54" s="10">
        <v>40</v>
      </c>
      <c r="I54" s="10" t="s">
        <v>58</v>
      </c>
      <c r="J54" s="10">
        <v>48.9</v>
      </c>
      <c r="K54" s="10">
        <f t="shared" si="11"/>
        <v>2.1110000000000042</v>
      </c>
      <c r="L54" s="10"/>
      <c r="M54" s="10"/>
      <c r="N54" s="10">
        <v>0</v>
      </c>
      <c r="O54" s="10"/>
      <c r="P54" s="10">
        <f t="shared" si="3"/>
        <v>10.202200000000001</v>
      </c>
      <c r="Q54" s="12"/>
      <c r="R54" s="12"/>
      <c r="S54" s="10"/>
      <c r="T54" s="10">
        <f t="shared" si="5"/>
        <v>0.58399168806727952</v>
      </c>
      <c r="U54" s="10">
        <f t="shared" si="6"/>
        <v>0.58399168806727952</v>
      </c>
      <c r="V54" s="10">
        <v>10.2354</v>
      </c>
      <c r="W54" s="10">
        <v>10.105399999999999</v>
      </c>
      <c r="X54" s="10">
        <v>11.7752</v>
      </c>
      <c r="Y54" s="10">
        <v>12.238799999999999</v>
      </c>
      <c r="Z54" s="10">
        <v>10.2706</v>
      </c>
      <c r="AA54" s="10">
        <v>8.0237999999999996</v>
      </c>
      <c r="AB54" s="10" t="s">
        <v>88</v>
      </c>
      <c r="AC54" s="10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89</v>
      </c>
      <c r="B55" s="14" t="s">
        <v>32</v>
      </c>
      <c r="C55" s="14"/>
      <c r="D55" s="14"/>
      <c r="E55" s="14"/>
      <c r="F55" s="14"/>
      <c r="G55" s="15">
        <v>0</v>
      </c>
      <c r="H55" s="14">
        <v>40</v>
      </c>
      <c r="I55" s="14" t="s">
        <v>33</v>
      </c>
      <c r="J55" s="14"/>
      <c r="K55" s="14">
        <f t="shared" si="11"/>
        <v>0</v>
      </c>
      <c r="L55" s="14"/>
      <c r="M55" s="14"/>
      <c r="N55" s="14"/>
      <c r="O55" s="14"/>
      <c r="P55" s="14">
        <f t="shared" si="3"/>
        <v>0</v>
      </c>
      <c r="Q55" s="16"/>
      <c r="R55" s="16"/>
      <c r="S55" s="14"/>
      <c r="T55" s="14" t="e">
        <f t="shared" si="5"/>
        <v>#DIV/0!</v>
      </c>
      <c r="U55" s="14" t="e">
        <f t="shared" si="6"/>
        <v>#DIV/0!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 t="s">
        <v>67</v>
      </c>
      <c r="AC55" s="14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90</v>
      </c>
      <c r="B56" s="10" t="s">
        <v>32</v>
      </c>
      <c r="C56" s="10">
        <v>60.018999999999998</v>
      </c>
      <c r="D56" s="10"/>
      <c r="E56" s="10">
        <v>53.155000000000001</v>
      </c>
      <c r="F56" s="10">
        <v>-0.72399999999999998</v>
      </c>
      <c r="G56" s="11">
        <v>0</v>
      </c>
      <c r="H56" s="10">
        <v>40</v>
      </c>
      <c r="I56" s="10" t="s">
        <v>58</v>
      </c>
      <c r="J56" s="10">
        <v>73.2</v>
      </c>
      <c r="K56" s="10">
        <f t="shared" si="11"/>
        <v>-20.045000000000002</v>
      </c>
      <c r="L56" s="10"/>
      <c r="M56" s="10"/>
      <c r="N56" s="10">
        <v>0</v>
      </c>
      <c r="O56" s="10"/>
      <c r="P56" s="10">
        <f t="shared" si="3"/>
        <v>10.631</v>
      </c>
      <c r="Q56" s="12"/>
      <c r="R56" s="12"/>
      <c r="S56" s="10"/>
      <c r="T56" s="10">
        <f t="shared" si="5"/>
        <v>-6.8102718464866902E-2</v>
      </c>
      <c r="U56" s="10">
        <f t="shared" si="6"/>
        <v>-6.8102718464866902E-2</v>
      </c>
      <c r="V56" s="10">
        <v>10.631</v>
      </c>
      <c r="W56" s="10">
        <v>-0.92780000000000007</v>
      </c>
      <c r="X56" s="10">
        <v>-0.49819999999999998</v>
      </c>
      <c r="Y56" s="10">
        <v>6.4558000000000009</v>
      </c>
      <c r="Z56" s="10">
        <v>6.3078000000000003</v>
      </c>
      <c r="AA56" s="10">
        <v>10.369400000000001</v>
      </c>
      <c r="AB56" s="10" t="s">
        <v>88</v>
      </c>
      <c r="AC56" s="10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39</v>
      </c>
      <c r="C57" s="1">
        <v>684</v>
      </c>
      <c r="D57" s="1">
        <v>310</v>
      </c>
      <c r="E57" s="1">
        <v>496</v>
      </c>
      <c r="F57" s="1">
        <v>400</v>
      </c>
      <c r="G57" s="6">
        <v>0.45</v>
      </c>
      <c r="H57" s="1">
        <v>50</v>
      </c>
      <c r="I57" s="1" t="s">
        <v>33</v>
      </c>
      <c r="J57" s="1">
        <v>465</v>
      </c>
      <c r="K57" s="1">
        <f t="shared" si="11"/>
        <v>31</v>
      </c>
      <c r="L57" s="1"/>
      <c r="M57" s="1"/>
      <c r="N57" s="1">
        <v>0</v>
      </c>
      <c r="O57" s="1">
        <v>476.84</v>
      </c>
      <c r="P57" s="1">
        <f t="shared" si="3"/>
        <v>99.2</v>
      </c>
      <c r="Q57" s="5">
        <f t="shared" ref="Q57:Q70" si="12">11*P57-O57-N57-F57</f>
        <v>214.36000000000013</v>
      </c>
      <c r="R57" s="5"/>
      <c r="S57" s="1"/>
      <c r="T57" s="1">
        <f t="shared" si="5"/>
        <v>11</v>
      </c>
      <c r="U57" s="1">
        <f t="shared" si="6"/>
        <v>8.8391129032258053</v>
      </c>
      <c r="V57" s="1">
        <v>95</v>
      </c>
      <c r="W57" s="1">
        <v>78.2</v>
      </c>
      <c r="X57" s="1">
        <v>94.4</v>
      </c>
      <c r="Y57" s="1">
        <v>98.2</v>
      </c>
      <c r="Z57" s="1">
        <v>114.6</v>
      </c>
      <c r="AA57" s="1">
        <v>78.400000000000006</v>
      </c>
      <c r="AB57" s="1" t="s">
        <v>92</v>
      </c>
      <c r="AC57" s="1">
        <f t="shared" si="7"/>
        <v>96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385.274</v>
      </c>
      <c r="D58" s="1">
        <v>88.403999999999996</v>
      </c>
      <c r="E58" s="1">
        <v>240.78700000000001</v>
      </c>
      <c r="F58" s="1">
        <v>170.113</v>
      </c>
      <c r="G58" s="6">
        <v>1</v>
      </c>
      <c r="H58" s="1">
        <v>40</v>
      </c>
      <c r="I58" s="1" t="s">
        <v>33</v>
      </c>
      <c r="J58" s="1">
        <v>234.6</v>
      </c>
      <c r="K58" s="1">
        <f t="shared" si="11"/>
        <v>6.1870000000000118</v>
      </c>
      <c r="L58" s="1"/>
      <c r="M58" s="1"/>
      <c r="N58" s="1">
        <v>170.57939999999999</v>
      </c>
      <c r="O58" s="1">
        <v>102.57559999999999</v>
      </c>
      <c r="P58" s="1">
        <f t="shared" si="3"/>
        <v>48.157400000000003</v>
      </c>
      <c r="Q58" s="5">
        <f t="shared" si="12"/>
        <v>86.463400000000036</v>
      </c>
      <c r="R58" s="5"/>
      <c r="S58" s="1"/>
      <c r="T58" s="1">
        <f t="shared" si="5"/>
        <v>11.000000000000002</v>
      </c>
      <c r="U58" s="1">
        <f t="shared" si="6"/>
        <v>9.2045666917233913</v>
      </c>
      <c r="V58" s="1">
        <v>49.554199999999987</v>
      </c>
      <c r="W58" s="1">
        <v>53.115400000000001</v>
      </c>
      <c r="X58" s="1">
        <v>45.911799999999999</v>
      </c>
      <c r="Y58" s="1">
        <v>61.0578</v>
      </c>
      <c r="Z58" s="1">
        <v>60.946399999999997</v>
      </c>
      <c r="AA58" s="1">
        <v>49.166400000000003</v>
      </c>
      <c r="AB58" s="1"/>
      <c r="AC58" s="1">
        <f t="shared" si="7"/>
        <v>86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94</v>
      </c>
      <c r="B59" s="1" t="s">
        <v>39</v>
      </c>
      <c r="C59" s="1"/>
      <c r="D59" s="1"/>
      <c r="E59" s="18">
        <f>E95</f>
        <v>255</v>
      </c>
      <c r="F59" s="18">
        <f>F95</f>
        <v>338</v>
      </c>
      <c r="G59" s="6">
        <v>0.4</v>
      </c>
      <c r="H59" s="1">
        <v>40</v>
      </c>
      <c r="I59" s="1" t="s">
        <v>33</v>
      </c>
      <c r="J59" s="1"/>
      <c r="K59" s="1">
        <f t="shared" si="11"/>
        <v>255</v>
      </c>
      <c r="L59" s="1"/>
      <c r="M59" s="1"/>
      <c r="N59" s="1">
        <v>207.11999999999989</v>
      </c>
      <c r="O59" s="1">
        <v>0</v>
      </c>
      <c r="P59" s="1">
        <f t="shared" si="3"/>
        <v>51</v>
      </c>
      <c r="Q59" s="5">
        <f t="shared" si="12"/>
        <v>15.880000000000109</v>
      </c>
      <c r="R59" s="5"/>
      <c r="S59" s="1"/>
      <c r="T59" s="1">
        <f t="shared" si="5"/>
        <v>11</v>
      </c>
      <c r="U59" s="1">
        <f t="shared" si="6"/>
        <v>10.688627450980389</v>
      </c>
      <c r="V59" s="1">
        <v>59.8</v>
      </c>
      <c r="W59" s="1">
        <v>72.2</v>
      </c>
      <c r="X59" s="1">
        <v>67.2</v>
      </c>
      <c r="Y59" s="1">
        <v>66.2</v>
      </c>
      <c r="Z59" s="1">
        <v>72.8</v>
      </c>
      <c r="AA59" s="1">
        <v>87.8</v>
      </c>
      <c r="AB59" s="1" t="s">
        <v>95</v>
      </c>
      <c r="AC59" s="1">
        <f t="shared" si="7"/>
        <v>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39</v>
      </c>
      <c r="C60" s="1">
        <v>319</v>
      </c>
      <c r="D60" s="1">
        <v>36</v>
      </c>
      <c r="E60" s="1">
        <v>155</v>
      </c>
      <c r="F60" s="1">
        <v>166</v>
      </c>
      <c r="G60" s="6">
        <v>0.4</v>
      </c>
      <c r="H60" s="1">
        <v>40</v>
      </c>
      <c r="I60" s="1" t="s">
        <v>33</v>
      </c>
      <c r="J60" s="1">
        <v>159</v>
      </c>
      <c r="K60" s="1">
        <f t="shared" si="11"/>
        <v>-4</v>
      </c>
      <c r="L60" s="1"/>
      <c r="M60" s="1"/>
      <c r="N60" s="1">
        <v>0</v>
      </c>
      <c r="O60" s="1">
        <v>144</v>
      </c>
      <c r="P60" s="1">
        <f t="shared" si="3"/>
        <v>31</v>
      </c>
      <c r="Q60" s="5">
        <f t="shared" si="12"/>
        <v>31</v>
      </c>
      <c r="R60" s="5"/>
      <c r="S60" s="1"/>
      <c r="T60" s="1">
        <f t="shared" si="5"/>
        <v>11</v>
      </c>
      <c r="U60" s="1">
        <f t="shared" si="6"/>
        <v>10</v>
      </c>
      <c r="V60" s="1">
        <v>32.6</v>
      </c>
      <c r="W60" s="1">
        <v>24</v>
      </c>
      <c r="X60" s="1">
        <v>23</v>
      </c>
      <c r="Y60" s="1">
        <v>41.2</v>
      </c>
      <c r="Z60" s="1">
        <v>43.4</v>
      </c>
      <c r="AA60" s="1">
        <v>38</v>
      </c>
      <c r="AB60" s="1"/>
      <c r="AC60" s="1">
        <f t="shared" si="7"/>
        <v>12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552.83399999999995</v>
      </c>
      <c r="D61" s="1">
        <v>471.51100000000002</v>
      </c>
      <c r="E61" s="1">
        <v>392.43400000000003</v>
      </c>
      <c r="F61" s="1">
        <v>493.32799999999997</v>
      </c>
      <c r="G61" s="6">
        <v>1</v>
      </c>
      <c r="H61" s="1">
        <v>50</v>
      </c>
      <c r="I61" s="1" t="s">
        <v>33</v>
      </c>
      <c r="J61" s="1">
        <v>383.5</v>
      </c>
      <c r="K61" s="1">
        <f t="shared" si="11"/>
        <v>8.9340000000000259</v>
      </c>
      <c r="L61" s="1"/>
      <c r="M61" s="1"/>
      <c r="N61" s="1">
        <v>223.1918399999995</v>
      </c>
      <c r="O61" s="1">
        <v>0</v>
      </c>
      <c r="P61" s="1">
        <f t="shared" si="3"/>
        <v>78.486800000000002</v>
      </c>
      <c r="Q61" s="5">
        <f t="shared" si="12"/>
        <v>146.83496000000059</v>
      </c>
      <c r="R61" s="5"/>
      <c r="S61" s="1"/>
      <c r="T61" s="1">
        <f t="shared" si="5"/>
        <v>11</v>
      </c>
      <c r="U61" s="1">
        <f t="shared" si="6"/>
        <v>9.1291763710585663</v>
      </c>
      <c r="V61" s="1">
        <v>76.991</v>
      </c>
      <c r="W61" s="1">
        <v>99.747199999999992</v>
      </c>
      <c r="X61" s="1">
        <v>95.901399999999995</v>
      </c>
      <c r="Y61" s="1">
        <v>106.3706</v>
      </c>
      <c r="Z61" s="1">
        <v>101.5796</v>
      </c>
      <c r="AA61" s="1">
        <v>103.923</v>
      </c>
      <c r="AB61" s="1"/>
      <c r="AC61" s="1">
        <f t="shared" si="7"/>
        <v>147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32</v>
      </c>
      <c r="C62" s="1">
        <v>1051.5060000000001</v>
      </c>
      <c r="D62" s="1">
        <v>811.79300000000001</v>
      </c>
      <c r="E62" s="1">
        <v>941.31399999999996</v>
      </c>
      <c r="F62" s="1">
        <v>690.09400000000005</v>
      </c>
      <c r="G62" s="6">
        <v>1</v>
      </c>
      <c r="H62" s="1">
        <v>50</v>
      </c>
      <c r="I62" s="1" t="s">
        <v>33</v>
      </c>
      <c r="J62" s="1">
        <v>916.85</v>
      </c>
      <c r="K62" s="1">
        <f t="shared" si="11"/>
        <v>24.463999999999942</v>
      </c>
      <c r="L62" s="1"/>
      <c r="M62" s="1"/>
      <c r="N62" s="1">
        <v>456.51300000000009</v>
      </c>
      <c r="O62" s="1">
        <v>581.65584000000035</v>
      </c>
      <c r="P62" s="1">
        <f t="shared" si="3"/>
        <v>188.2628</v>
      </c>
      <c r="Q62" s="5">
        <f t="shared" si="12"/>
        <v>342.62795999999958</v>
      </c>
      <c r="R62" s="5"/>
      <c r="S62" s="1"/>
      <c r="T62" s="1">
        <f t="shared" si="5"/>
        <v>11</v>
      </c>
      <c r="U62" s="1">
        <f t="shared" si="6"/>
        <v>9.1800549019774511</v>
      </c>
      <c r="V62" s="1">
        <v>187.9006</v>
      </c>
      <c r="W62" s="1">
        <v>189.82339999999999</v>
      </c>
      <c r="X62" s="1">
        <v>177.667</v>
      </c>
      <c r="Y62" s="1">
        <v>183.3734</v>
      </c>
      <c r="Z62" s="1">
        <v>192.5744</v>
      </c>
      <c r="AA62" s="1">
        <v>226.11320000000001</v>
      </c>
      <c r="AB62" s="1"/>
      <c r="AC62" s="1">
        <f t="shared" si="7"/>
        <v>343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175.89699999999999</v>
      </c>
      <c r="D63" s="1">
        <v>86.066000000000003</v>
      </c>
      <c r="E63" s="1">
        <v>222.90700000000001</v>
      </c>
      <c r="F63" s="1">
        <v>-1.431</v>
      </c>
      <c r="G63" s="6">
        <v>1</v>
      </c>
      <c r="H63" s="1">
        <v>50</v>
      </c>
      <c r="I63" s="1" t="s">
        <v>33</v>
      </c>
      <c r="J63" s="1">
        <v>268.60000000000002</v>
      </c>
      <c r="K63" s="1">
        <f t="shared" si="11"/>
        <v>-45.693000000000012</v>
      </c>
      <c r="L63" s="1"/>
      <c r="M63" s="1"/>
      <c r="N63" s="1">
        <v>77.874839999999892</v>
      </c>
      <c r="O63" s="1">
        <v>500</v>
      </c>
      <c r="P63" s="1">
        <f t="shared" si="3"/>
        <v>44.581400000000002</v>
      </c>
      <c r="Q63" s="5"/>
      <c r="R63" s="5"/>
      <c r="S63" s="1"/>
      <c r="T63" s="1">
        <f t="shared" si="5"/>
        <v>12.930142166912656</v>
      </c>
      <c r="U63" s="1">
        <f t="shared" si="6"/>
        <v>12.930142166912656</v>
      </c>
      <c r="V63" s="1">
        <v>44.561399999999999</v>
      </c>
      <c r="W63" s="1">
        <v>32.040199999999999</v>
      </c>
      <c r="X63" s="1">
        <v>28.525400000000001</v>
      </c>
      <c r="Y63" s="1">
        <v>33.384799999999998</v>
      </c>
      <c r="Z63" s="1">
        <v>31.768599999999999</v>
      </c>
      <c r="AA63" s="1">
        <v>30.215599999999998</v>
      </c>
      <c r="AB63" s="1"/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39</v>
      </c>
      <c r="C64" s="1">
        <v>608</v>
      </c>
      <c r="D64" s="1">
        <v>140</v>
      </c>
      <c r="E64" s="1">
        <v>229</v>
      </c>
      <c r="F64" s="1">
        <v>376</v>
      </c>
      <c r="G64" s="6">
        <v>0.4</v>
      </c>
      <c r="H64" s="1">
        <v>50</v>
      </c>
      <c r="I64" s="1" t="s">
        <v>33</v>
      </c>
      <c r="J64" s="1">
        <v>212</v>
      </c>
      <c r="K64" s="1">
        <f t="shared" si="11"/>
        <v>17</v>
      </c>
      <c r="L64" s="1"/>
      <c r="M64" s="1"/>
      <c r="N64" s="1">
        <v>35.200000000000053</v>
      </c>
      <c r="O64" s="1">
        <v>107.8</v>
      </c>
      <c r="P64" s="1">
        <f t="shared" si="3"/>
        <v>45.8</v>
      </c>
      <c r="Q64" s="5"/>
      <c r="R64" s="5"/>
      <c r="S64" s="1"/>
      <c r="T64" s="1">
        <f t="shared" si="5"/>
        <v>11.331877729257643</v>
      </c>
      <c r="U64" s="1">
        <f t="shared" si="6"/>
        <v>11.331877729257643</v>
      </c>
      <c r="V64" s="1">
        <v>59.4</v>
      </c>
      <c r="W64" s="1">
        <v>58.2</v>
      </c>
      <c r="X64" s="1">
        <v>62.4</v>
      </c>
      <c r="Y64" s="1">
        <v>80.400000000000006</v>
      </c>
      <c r="Z64" s="1">
        <v>91.4</v>
      </c>
      <c r="AA64" s="1">
        <v>68.2</v>
      </c>
      <c r="AB64" s="1" t="s">
        <v>92</v>
      </c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39</v>
      </c>
      <c r="C65" s="1">
        <v>1210</v>
      </c>
      <c r="D65" s="1">
        <v>960</v>
      </c>
      <c r="E65" s="1">
        <v>1012</v>
      </c>
      <c r="F65" s="1">
        <v>965</v>
      </c>
      <c r="G65" s="6">
        <v>0.4</v>
      </c>
      <c r="H65" s="1">
        <v>40</v>
      </c>
      <c r="I65" s="1" t="s">
        <v>33</v>
      </c>
      <c r="J65" s="1">
        <v>1028</v>
      </c>
      <c r="K65" s="1">
        <f t="shared" si="11"/>
        <v>-16</v>
      </c>
      <c r="L65" s="1"/>
      <c r="M65" s="1"/>
      <c r="N65" s="1">
        <v>405.83999999999969</v>
      </c>
      <c r="O65" s="1">
        <v>522.59999999999991</v>
      </c>
      <c r="P65" s="1">
        <f t="shared" si="3"/>
        <v>202.4</v>
      </c>
      <c r="Q65" s="5">
        <f t="shared" si="12"/>
        <v>332.96000000000049</v>
      </c>
      <c r="R65" s="5"/>
      <c r="S65" s="1"/>
      <c r="T65" s="1">
        <f t="shared" si="5"/>
        <v>11</v>
      </c>
      <c r="U65" s="1">
        <f t="shared" si="6"/>
        <v>9.354940711462449</v>
      </c>
      <c r="V65" s="1">
        <v>206.2</v>
      </c>
      <c r="W65" s="1">
        <v>216.4</v>
      </c>
      <c r="X65" s="1">
        <v>207.8</v>
      </c>
      <c r="Y65" s="1">
        <v>221</v>
      </c>
      <c r="Z65" s="1">
        <v>224.4</v>
      </c>
      <c r="AA65" s="1">
        <v>245.4</v>
      </c>
      <c r="AB65" s="1"/>
      <c r="AC65" s="1">
        <f t="shared" si="7"/>
        <v>133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39</v>
      </c>
      <c r="C66" s="1">
        <v>1134</v>
      </c>
      <c r="D66" s="1">
        <v>792</v>
      </c>
      <c r="E66" s="1">
        <v>951</v>
      </c>
      <c r="F66" s="1">
        <v>854</v>
      </c>
      <c r="G66" s="6">
        <v>0.4</v>
      </c>
      <c r="H66" s="1">
        <v>40</v>
      </c>
      <c r="I66" s="1" t="s">
        <v>33</v>
      </c>
      <c r="J66" s="1">
        <v>948</v>
      </c>
      <c r="K66" s="1">
        <f t="shared" si="11"/>
        <v>3</v>
      </c>
      <c r="L66" s="1"/>
      <c r="M66" s="1"/>
      <c r="N66" s="1">
        <v>271.00000000000023</v>
      </c>
      <c r="O66" s="1">
        <v>478.59999999999991</v>
      </c>
      <c r="P66" s="1">
        <f t="shared" si="3"/>
        <v>190.2</v>
      </c>
      <c r="Q66" s="5">
        <f t="shared" si="12"/>
        <v>488.59999999999968</v>
      </c>
      <c r="R66" s="5"/>
      <c r="S66" s="1"/>
      <c r="T66" s="1">
        <f t="shared" si="5"/>
        <v>11</v>
      </c>
      <c r="U66" s="1">
        <f t="shared" si="6"/>
        <v>8.4311251314405897</v>
      </c>
      <c r="V66" s="1">
        <v>178</v>
      </c>
      <c r="W66" s="1">
        <v>188.4</v>
      </c>
      <c r="X66" s="1">
        <v>184.6</v>
      </c>
      <c r="Y66" s="1">
        <v>193.4</v>
      </c>
      <c r="Z66" s="1">
        <v>205.6</v>
      </c>
      <c r="AA66" s="1">
        <v>230</v>
      </c>
      <c r="AB66" s="1"/>
      <c r="AC66" s="1">
        <f t="shared" si="7"/>
        <v>195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840.48</v>
      </c>
      <c r="D67" s="1">
        <v>624.33399999999995</v>
      </c>
      <c r="E67" s="1">
        <v>571.36900000000003</v>
      </c>
      <c r="F67" s="1">
        <v>760.23199999999997</v>
      </c>
      <c r="G67" s="6">
        <v>1</v>
      </c>
      <c r="H67" s="1">
        <v>40</v>
      </c>
      <c r="I67" s="1" t="s">
        <v>33</v>
      </c>
      <c r="J67" s="1">
        <v>543.4</v>
      </c>
      <c r="K67" s="1">
        <f t="shared" si="11"/>
        <v>27.969000000000051</v>
      </c>
      <c r="L67" s="1"/>
      <c r="M67" s="1"/>
      <c r="N67" s="1">
        <v>275.61276000000032</v>
      </c>
      <c r="O67" s="1">
        <v>0</v>
      </c>
      <c r="P67" s="1">
        <f t="shared" si="3"/>
        <v>114.27380000000001</v>
      </c>
      <c r="Q67" s="5">
        <f t="shared" si="12"/>
        <v>221.1670399999997</v>
      </c>
      <c r="R67" s="5"/>
      <c r="S67" s="1"/>
      <c r="T67" s="1">
        <f t="shared" si="5"/>
        <v>11.000000000000002</v>
      </c>
      <c r="U67" s="1">
        <f t="shared" si="6"/>
        <v>9.0645866331565088</v>
      </c>
      <c r="V67" s="1">
        <v>114.3394</v>
      </c>
      <c r="W67" s="1">
        <v>146.06059999999999</v>
      </c>
      <c r="X67" s="1">
        <v>139.88919999999999</v>
      </c>
      <c r="Y67" s="1">
        <v>142.6842</v>
      </c>
      <c r="Z67" s="1">
        <v>153.6198</v>
      </c>
      <c r="AA67" s="1">
        <v>147.43260000000001</v>
      </c>
      <c r="AB67" s="1"/>
      <c r="AC67" s="1">
        <f t="shared" si="7"/>
        <v>221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647.05499999999995</v>
      </c>
      <c r="D68" s="1">
        <v>491.47500000000002</v>
      </c>
      <c r="E68" s="1">
        <v>470.28100000000001</v>
      </c>
      <c r="F68" s="1">
        <v>589.42700000000002</v>
      </c>
      <c r="G68" s="6">
        <v>1</v>
      </c>
      <c r="H68" s="1">
        <v>40</v>
      </c>
      <c r="I68" s="1" t="s">
        <v>33</v>
      </c>
      <c r="J68" s="1">
        <v>450.35</v>
      </c>
      <c r="K68" s="1">
        <f t="shared" si="11"/>
        <v>19.930999999999983</v>
      </c>
      <c r="L68" s="1"/>
      <c r="M68" s="1"/>
      <c r="N68" s="1">
        <v>28.789760000000229</v>
      </c>
      <c r="O68" s="1">
        <v>0</v>
      </c>
      <c r="P68" s="1">
        <f t="shared" si="3"/>
        <v>94.056200000000004</v>
      </c>
      <c r="Q68" s="5">
        <f t="shared" si="12"/>
        <v>416.40143999999987</v>
      </c>
      <c r="R68" s="5"/>
      <c r="S68" s="1"/>
      <c r="T68" s="1">
        <f t="shared" si="5"/>
        <v>11</v>
      </c>
      <c r="U68" s="1">
        <f t="shared" si="6"/>
        <v>6.5728443207359026</v>
      </c>
      <c r="V68" s="1">
        <v>78.263000000000005</v>
      </c>
      <c r="W68" s="1">
        <v>99.329399999999993</v>
      </c>
      <c r="X68" s="1">
        <v>108.11960000000001</v>
      </c>
      <c r="Y68" s="1">
        <v>117.6812</v>
      </c>
      <c r="Z68" s="1">
        <v>118.8342</v>
      </c>
      <c r="AA68" s="1">
        <v>101.81100000000001</v>
      </c>
      <c r="AB68" s="1"/>
      <c r="AC68" s="1">
        <f t="shared" si="7"/>
        <v>416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32</v>
      </c>
      <c r="C69" s="1">
        <v>887.46799999999996</v>
      </c>
      <c r="D69" s="1">
        <v>228.80699999999999</v>
      </c>
      <c r="E69" s="1">
        <v>526.24199999999996</v>
      </c>
      <c r="F69" s="1">
        <v>485.97199999999998</v>
      </c>
      <c r="G69" s="6">
        <v>1</v>
      </c>
      <c r="H69" s="1">
        <v>40</v>
      </c>
      <c r="I69" s="1" t="s">
        <v>33</v>
      </c>
      <c r="J69" s="1">
        <v>499.9</v>
      </c>
      <c r="K69" s="1">
        <f t="shared" si="11"/>
        <v>26.341999999999985</v>
      </c>
      <c r="L69" s="1"/>
      <c r="M69" s="1"/>
      <c r="N69" s="1">
        <v>208.93523999999999</v>
      </c>
      <c r="O69" s="1">
        <v>60.708599999999933</v>
      </c>
      <c r="P69" s="1">
        <f t="shared" si="3"/>
        <v>105.24839999999999</v>
      </c>
      <c r="Q69" s="5">
        <f t="shared" si="12"/>
        <v>402.11655999999994</v>
      </c>
      <c r="R69" s="5"/>
      <c r="S69" s="1"/>
      <c r="T69" s="1">
        <f t="shared" si="5"/>
        <v>11</v>
      </c>
      <c r="U69" s="1">
        <f t="shared" si="6"/>
        <v>7.1793570258550252</v>
      </c>
      <c r="V69" s="1">
        <v>91.646600000000007</v>
      </c>
      <c r="W69" s="1">
        <v>111.09139999999999</v>
      </c>
      <c r="X69" s="1">
        <v>106.12179999999999</v>
      </c>
      <c r="Y69" s="1">
        <v>132.0162</v>
      </c>
      <c r="Z69" s="1">
        <v>141.52780000000001</v>
      </c>
      <c r="AA69" s="1">
        <v>102.6694</v>
      </c>
      <c r="AB69" s="1"/>
      <c r="AC69" s="1">
        <f t="shared" si="7"/>
        <v>402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32</v>
      </c>
      <c r="C70" s="1">
        <v>166.703</v>
      </c>
      <c r="D70" s="1">
        <v>194.185</v>
      </c>
      <c r="E70" s="1">
        <v>136.572</v>
      </c>
      <c r="F70" s="1">
        <v>164.27600000000001</v>
      </c>
      <c r="G70" s="6">
        <v>1</v>
      </c>
      <c r="H70" s="1">
        <v>30</v>
      </c>
      <c r="I70" s="1" t="s">
        <v>33</v>
      </c>
      <c r="J70" s="1">
        <v>141.80000000000001</v>
      </c>
      <c r="K70" s="1">
        <f t="shared" ref="K70:K100" si="13">E70-J70</f>
        <v>-5.2280000000000086</v>
      </c>
      <c r="L70" s="1"/>
      <c r="M70" s="1"/>
      <c r="N70" s="1">
        <v>62.700180000000131</v>
      </c>
      <c r="O70" s="1">
        <v>27.944999999999961</v>
      </c>
      <c r="P70" s="1">
        <f t="shared" si="3"/>
        <v>27.314399999999999</v>
      </c>
      <c r="Q70" s="5">
        <f t="shared" si="12"/>
        <v>45.537219999999905</v>
      </c>
      <c r="R70" s="5"/>
      <c r="S70" s="1"/>
      <c r="T70" s="1">
        <f t="shared" si="5"/>
        <v>11</v>
      </c>
      <c r="U70" s="1">
        <f t="shared" si="6"/>
        <v>9.3328493395425163</v>
      </c>
      <c r="V70" s="1">
        <v>29.014399999999998</v>
      </c>
      <c r="W70" s="1">
        <v>33.817</v>
      </c>
      <c r="X70" s="1">
        <v>32.991</v>
      </c>
      <c r="Y70" s="1">
        <v>31.986599999999999</v>
      </c>
      <c r="Z70" s="1">
        <v>33.199599999999997</v>
      </c>
      <c r="AA70" s="1">
        <v>34.766399999999997</v>
      </c>
      <c r="AB70" s="1" t="s">
        <v>73</v>
      </c>
      <c r="AC70" s="1">
        <f t="shared" si="7"/>
        <v>46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107</v>
      </c>
      <c r="B71" s="10" t="s">
        <v>39</v>
      </c>
      <c r="C71" s="10"/>
      <c r="D71" s="10"/>
      <c r="E71" s="10">
        <v>4</v>
      </c>
      <c r="F71" s="10">
        <v>-4</v>
      </c>
      <c r="G71" s="11">
        <v>0</v>
      </c>
      <c r="H71" s="10" t="e">
        <v>#N/A</v>
      </c>
      <c r="I71" s="10" t="s">
        <v>58</v>
      </c>
      <c r="J71" s="10"/>
      <c r="K71" s="10">
        <f t="shared" si="13"/>
        <v>4</v>
      </c>
      <c r="L71" s="10"/>
      <c r="M71" s="10"/>
      <c r="N71" s="10"/>
      <c r="O71" s="10"/>
      <c r="P71" s="10">
        <f t="shared" ref="P71:P100" si="14">E71/5</f>
        <v>0.8</v>
      </c>
      <c r="Q71" s="12"/>
      <c r="R71" s="12"/>
      <c r="S71" s="10"/>
      <c r="T71" s="10">
        <f t="shared" ref="T71:T100" si="15">(F71+N71+O71+Q71)/P71</f>
        <v>-5</v>
      </c>
      <c r="U71" s="10">
        <f t="shared" ref="U71:U100" si="16">(F71+N71+O71)/P71</f>
        <v>-5</v>
      </c>
      <c r="V71" s="10">
        <v>0.8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/>
      <c r="AC71" s="10">
        <f t="shared" ref="AC71:AC100" si="17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39</v>
      </c>
      <c r="C72" s="1">
        <v>142</v>
      </c>
      <c r="D72" s="1">
        <v>186</v>
      </c>
      <c r="E72" s="1">
        <v>69</v>
      </c>
      <c r="F72" s="1">
        <v>197</v>
      </c>
      <c r="G72" s="6">
        <v>0.6</v>
      </c>
      <c r="H72" s="1">
        <v>60</v>
      </c>
      <c r="I72" s="1" t="s">
        <v>33</v>
      </c>
      <c r="J72" s="1">
        <v>68</v>
      </c>
      <c r="K72" s="1">
        <f t="shared" si="13"/>
        <v>1</v>
      </c>
      <c r="L72" s="1"/>
      <c r="M72" s="1"/>
      <c r="N72" s="1">
        <v>0</v>
      </c>
      <c r="O72" s="1">
        <v>0</v>
      </c>
      <c r="P72" s="1">
        <f t="shared" si="14"/>
        <v>13.8</v>
      </c>
      <c r="Q72" s="5"/>
      <c r="R72" s="5"/>
      <c r="S72" s="1"/>
      <c r="T72" s="1">
        <f t="shared" si="15"/>
        <v>14.275362318840578</v>
      </c>
      <c r="U72" s="1">
        <f t="shared" si="16"/>
        <v>14.275362318840578</v>
      </c>
      <c r="V72" s="1">
        <v>19.8</v>
      </c>
      <c r="W72" s="1">
        <v>21.8</v>
      </c>
      <c r="X72" s="1">
        <v>19.2</v>
      </c>
      <c r="Y72" s="1">
        <v>18</v>
      </c>
      <c r="Z72" s="1">
        <v>22</v>
      </c>
      <c r="AA72" s="1">
        <v>25.4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39</v>
      </c>
      <c r="C73" s="1">
        <v>317</v>
      </c>
      <c r="D73" s="1">
        <v>150</v>
      </c>
      <c r="E73" s="1">
        <v>161</v>
      </c>
      <c r="F73" s="1">
        <v>213</v>
      </c>
      <c r="G73" s="6">
        <v>0.35</v>
      </c>
      <c r="H73" s="1">
        <v>50</v>
      </c>
      <c r="I73" s="1" t="s">
        <v>33</v>
      </c>
      <c r="J73" s="1">
        <v>168</v>
      </c>
      <c r="K73" s="1">
        <f t="shared" si="13"/>
        <v>-7</v>
      </c>
      <c r="L73" s="1"/>
      <c r="M73" s="1"/>
      <c r="N73" s="1">
        <v>15.399999999999981</v>
      </c>
      <c r="O73" s="1">
        <v>39.600000000000023</v>
      </c>
      <c r="P73" s="1">
        <f t="shared" si="14"/>
        <v>32.200000000000003</v>
      </c>
      <c r="Q73" s="5">
        <f t="shared" ref="Q73:Q78" si="18">11*P73-O73-N73-F73</f>
        <v>86.200000000000045</v>
      </c>
      <c r="R73" s="5"/>
      <c r="S73" s="1"/>
      <c r="T73" s="1">
        <f t="shared" si="15"/>
        <v>11</v>
      </c>
      <c r="U73" s="1">
        <f t="shared" si="16"/>
        <v>8.3229813664596257</v>
      </c>
      <c r="V73" s="1">
        <v>34.799999999999997</v>
      </c>
      <c r="W73" s="1">
        <v>35.4</v>
      </c>
      <c r="X73" s="1">
        <v>47</v>
      </c>
      <c r="Y73" s="1">
        <v>50</v>
      </c>
      <c r="Z73" s="1">
        <v>55.2</v>
      </c>
      <c r="AA73" s="1">
        <v>52.2</v>
      </c>
      <c r="AB73" s="1" t="s">
        <v>92</v>
      </c>
      <c r="AC73" s="1">
        <f t="shared" si="17"/>
        <v>30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39</v>
      </c>
      <c r="C74" s="1">
        <v>505</v>
      </c>
      <c r="D74" s="1">
        <v>70</v>
      </c>
      <c r="E74" s="1">
        <v>417</v>
      </c>
      <c r="F74" s="1">
        <v>48</v>
      </c>
      <c r="G74" s="6">
        <v>0.37</v>
      </c>
      <c r="H74" s="1">
        <v>50</v>
      </c>
      <c r="I74" s="1" t="s">
        <v>33</v>
      </c>
      <c r="J74" s="1">
        <v>413</v>
      </c>
      <c r="K74" s="1">
        <f t="shared" si="13"/>
        <v>4</v>
      </c>
      <c r="L74" s="1"/>
      <c r="M74" s="1"/>
      <c r="N74" s="1">
        <v>184</v>
      </c>
      <c r="O74" s="1">
        <v>621.83999999999992</v>
      </c>
      <c r="P74" s="1">
        <f t="shared" si="14"/>
        <v>83.4</v>
      </c>
      <c r="Q74" s="5">
        <f t="shared" si="18"/>
        <v>63.560000000000173</v>
      </c>
      <c r="R74" s="5"/>
      <c r="S74" s="1"/>
      <c r="T74" s="1">
        <f t="shared" si="15"/>
        <v>11</v>
      </c>
      <c r="U74" s="1">
        <f t="shared" si="16"/>
        <v>10.237889688249398</v>
      </c>
      <c r="V74" s="1">
        <v>89.6</v>
      </c>
      <c r="W74" s="1">
        <v>59</v>
      </c>
      <c r="X74" s="1">
        <v>51.8</v>
      </c>
      <c r="Y74" s="1">
        <v>68.8</v>
      </c>
      <c r="Z74" s="1">
        <v>76.2</v>
      </c>
      <c r="AA74" s="1">
        <v>58.4</v>
      </c>
      <c r="AB74" s="1"/>
      <c r="AC74" s="1">
        <f t="shared" si="17"/>
        <v>24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39</v>
      </c>
      <c r="C75" s="1">
        <v>86</v>
      </c>
      <c r="D75" s="1"/>
      <c r="E75" s="1">
        <v>14</v>
      </c>
      <c r="F75" s="1">
        <v>36</v>
      </c>
      <c r="G75" s="6">
        <v>0.4</v>
      </c>
      <c r="H75" s="1">
        <v>30</v>
      </c>
      <c r="I75" s="1" t="s">
        <v>33</v>
      </c>
      <c r="J75" s="1">
        <v>38</v>
      </c>
      <c r="K75" s="1">
        <f t="shared" si="13"/>
        <v>-24</v>
      </c>
      <c r="L75" s="1"/>
      <c r="M75" s="1"/>
      <c r="N75" s="1">
        <v>19</v>
      </c>
      <c r="O75" s="1">
        <v>0</v>
      </c>
      <c r="P75" s="1">
        <f t="shared" si="14"/>
        <v>2.8</v>
      </c>
      <c r="Q75" s="5"/>
      <c r="R75" s="5"/>
      <c r="S75" s="1"/>
      <c r="T75" s="1">
        <f t="shared" si="15"/>
        <v>19.642857142857142</v>
      </c>
      <c r="U75" s="1">
        <f t="shared" si="16"/>
        <v>19.642857142857142</v>
      </c>
      <c r="V75" s="1">
        <v>6</v>
      </c>
      <c r="W75" s="1">
        <v>7</v>
      </c>
      <c r="X75" s="1">
        <v>5.6</v>
      </c>
      <c r="Y75" s="1">
        <v>8.1999999999999993</v>
      </c>
      <c r="Z75" s="1">
        <v>11.6</v>
      </c>
      <c r="AA75" s="1">
        <v>11.8</v>
      </c>
      <c r="AB75" s="1"/>
      <c r="AC75" s="1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39</v>
      </c>
      <c r="C76" s="1">
        <v>151</v>
      </c>
      <c r="D76" s="1">
        <v>654</v>
      </c>
      <c r="E76" s="1">
        <v>144</v>
      </c>
      <c r="F76" s="1">
        <v>564</v>
      </c>
      <c r="G76" s="6">
        <v>0.6</v>
      </c>
      <c r="H76" s="1">
        <v>55</v>
      </c>
      <c r="I76" s="1" t="s">
        <v>33</v>
      </c>
      <c r="J76" s="1">
        <v>140</v>
      </c>
      <c r="K76" s="1">
        <f t="shared" si="13"/>
        <v>4</v>
      </c>
      <c r="L76" s="1"/>
      <c r="M76" s="1"/>
      <c r="N76" s="1">
        <v>388.6</v>
      </c>
      <c r="O76" s="1">
        <v>0</v>
      </c>
      <c r="P76" s="1">
        <f t="shared" si="14"/>
        <v>28.8</v>
      </c>
      <c r="Q76" s="5"/>
      <c r="R76" s="5"/>
      <c r="S76" s="1"/>
      <c r="T76" s="1">
        <f t="shared" si="15"/>
        <v>33.076388888888886</v>
      </c>
      <c r="U76" s="1">
        <f t="shared" si="16"/>
        <v>33.076388888888886</v>
      </c>
      <c r="V76" s="1">
        <v>44.6</v>
      </c>
      <c r="W76" s="1">
        <v>96.8</v>
      </c>
      <c r="X76" s="1">
        <v>95.6</v>
      </c>
      <c r="Y76" s="1">
        <v>61</v>
      </c>
      <c r="Z76" s="1">
        <v>62.2</v>
      </c>
      <c r="AA76" s="1">
        <v>71</v>
      </c>
      <c r="AB76" s="1" t="s">
        <v>73</v>
      </c>
      <c r="AC76" s="1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39</v>
      </c>
      <c r="C77" s="1">
        <v>90</v>
      </c>
      <c r="D77" s="1">
        <v>3</v>
      </c>
      <c r="E77" s="1">
        <v>26</v>
      </c>
      <c r="F77" s="1"/>
      <c r="G77" s="6">
        <v>0.45</v>
      </c>
      <c r="H77" s="1">
        <v>40</v>
      </c>
      <c r="I77" s="1" t="s">
        <v>33</v>
      </c>
      <c r="J77" s="1">
        <v>108</v>
      </c>
      <c r="K77" s="1">
        <f t="shared" si="13"/>
        <v>-82</v>
      </c>
      <c r="L77" s="1"/>
      <c r="M77" s="1"/>
      <c r="N77" s="1">
        <v>110.2</v>
      </c>
      <c r="O77" s="1">
        <v>75.8</v>
      </c>
      <c r="P77" s="1">
        <f t="shared" si="14"/>
        <v>5.2</v>
      </c>
      <c r="Q77" s="5"/>
      <c r="R77" s="5"/>
      <c r="S77" s="1"/>
      <c r="T77" s="1">
        <f t="shared" si="15"/>
        <v>35.769230769230766</v>
      </c>
      <c r="U77" s="1">
        <f t="shared" si="16"/>
        <v>35.769230769230766</v>
      </c>
      <c r="V77" s="1">
        <v>18.600000000000001</v>
      </c>
      <c r="W77" s="1">
        <v>14.8</v>
      </c>
      <c r="X77" s="1">
        <v>1.8</v>
      </c>
      <c r="Y77" s="1">
        <v>19</v>
      </c>
      <c r="Z77" s="1">
        <v>32.799999999999997</v>
      </c>
      <c r="AA77" s="1">
        <v>16.600000000000001</v>
      </c>
      <c r="AB77" s="1" t="s">
        <v>114</v>
      </c>
      <c r="AC77" s="1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39</v>
      </c>
      <c r="C78" s="1">
        <v>182</v>
      </c>
      <c r="D78" s="1">
        <v>144</v>
      </c>
      <c r="E78" s="1">
        <v>270</v>
      </c>
      <c r="F78" s="1">
        <v>-3</v>
      </c>
      <c r="G78" s="6">
        <v>0.4</v>
      </c>
      <c r="H78" s="1">
        <v>50</v>
      </c>
      <c r="I78" s="1" t="s">
        <v>33</v>
      </c>
      <c r="J78" s="1">
        <v>324</v>
      </c>
      <c r="K78" s="1">
        <f t="shared" si="13"/>
        <v>-54</v>
      </c>
      <c r="L78" s="1"/>
      <c r="M78" s="1"/>
      <c r="N78" s="1">
        <v>23.399999999999981</v>
      </c>
      <c r="O78" s="1">
        <v>463.6</v>
      </c>
      <c r="P78" s="1">
        <f t="shared" si="14"/>
        <v>54</v>
      </c>
      <c r="Q78" s="5">
        <f t="shared" si="18"/>
        <v>110</v>
      </c>
      <c r="R78" s="5"/>
      <c r="S78" s="1"/>
      <c r="T78" s="1">
        <f t="shared" si="15"/>
        <v>11</v>
      </c>
      <c r="U78" s="1">
        <f t="shared" si="16"/>
        <v>8.9629629629629637</v>
      </c>
      <c r="V78" s="1">
        <v>54.2</v>
      </c>
      <c r="W78" s="1">
        <v>26.4</v>
      </c>
      <c r="X78" s="1">
        <v>25.6</v>
      </c>
      <c r="Y78" s="1">
        <v>34.6</v>
      </c>
      <c r="Z78" s="1">
        <v>30.8</v>
      </c>
      <c r="AA78" s="1">
        <v>32.6</v>
      </c>
      <c r="AB78" s="1"/>
      <c r="AC78" s="1">
        <f t="shared" si="17"/>
        <v>44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39</v>
      </c>
      <c r="C79" s="1">
        <v>88</v>
      </c>
      <c r="D79" s="1">
        <v>2</v>
      </c>
      <c r="E79" s="1">
        <v>9</v>
      </c>
      <c r="F79" s="1">
        <v>76</v>
      </c>
      <c r="G79" s="6">
        <v>0.11</v>
      </c>
      <c r="H79" s="1">
        <v>150</v>
      </c>
      <c r="I79" s="1" t="s">
        <v>33</v>
      </c>
      <c r="J79" s="1">
        <v>10</v>
      </c>
      <c r="K79" s="1">
        <f t="shared" si="13"/>
        <v>-1</v>
      </c>
      <c r="L79" s="1"/>
      <c r="M79" s="1"/>
      <c r="N79" s="1">
        <v>0</v>
      </c>
      <c r="O79" s="1">
        <v>0</v>
      </c>
      <c r="P79" s="1">
        <f t="shared" si="14"/>
        <v>1.8</v>
      </c>
      <c r="Q79" s="5"/>
      <c r="R79" s="5"/>
      <c r="S79" s="1"/>
      <c r="T79" s="1">
        <f t="shared" si="15"/>
        <v>42.222222222222221</v>
      </c>
      <c r="U79" s="1">
        <f t="shared" si="16"/>
        <v>42.222222222222221</v>
      </c>
      <c r="V79" s="1">
        <v>2.2000000000000002</v>
      </c>
      <c r="W79" s="1">
        <v>3.2</v>
      </c>
      <c r="X79" s="1">
        <v>3.2</v>
      </c>
      <c r="Y79" s="1">
        <v>17.600000000000001</v>
      </c>
      <c r="Z79" s="1">
        <v>17.399999999999999</v>
      </c>
      <c r="AA79" s="1">
        <v>0.6</v>
      </c>
      <c r="AB79" s="20" t="s">
        <v>117</v>
      </c>
      <c r="AC79" s="1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118</v>
      </c>
      <c r="B80" s="1" t="s">
        <v>39</v>
      </c>
      <c r="C80" s="1">
        <v>43</v>
      </c>
      <c r="D80" s="1">
        <v>4</v>
      </c>
      <c r="E80" s="1">
        <v>22</v>
      </c>
      <c r="F80" s="1">
        <v>-1</v>
      </c>
      <c r="G80" s="6">
        <v>0.06</v>
      </c>
      <c r="H80" s="1">
        <v>60</v>
      </c>
      <c r="I80" s="1" t="s">
        <v>33</v>
      </c>
      <c r="J80" s="1">
        <v>56</v>
      </c>
      <c r="K80" s="1">
        <f t="shared" si="13"/>
        <v>-34</v>
      </c>
      <c r="L80" s="1"/>
      <c r="M80" s="1"/>
      <c r="N80" s="1"/>
      <c r="O80" s="13"/>
      <c r="P80" s="1">
        <f t="shared" si="14"/>
        <v>4.4000000000000004</v>
      </c>
      <c r="Q80" s="5">
        <v>150</v>
      </c>
      <c r="R80" s="5">
        <v>150</v>
      </c>
      <c r="S80" s="1"/>
      <c r="T80" s="1">
        <f t="shared" si="15"/>
        <v>33.86363636363636</v>
      </c>
      <c r="U80" s="1">
        <f t="shared" si="16"/>
        <v>-0.22727272727272727</v>
      </c>
      <c r="V80" s="1">
        <v>10</v>
      </c>
      <c r="W80" s="1">
        <v>14.4</v>
      </c>
      <c r="X80" s="1">
        <v>10</v>
      </c>
      <c r="Y80" s="1">
        <v>20.6</v>
      </c>
      <c r="Z80" s="1">
        <v>24.8</v>
      </c>
      <c r="AA80" s="1">
        <v>15.6</v>
      </c>
      <c r="AB80" s="13" t="s">
        <v>44</v>
      </c>
      <c r="AC80" s="1">
        <f t="shared" si="17"/>
        <v>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119</v>
      </c>
      <c r="B81" s="1" t="s">
        <v>39</v>
      </c>
      <c r="C81" s="1">
        <v>1</v>
      </c>
      <c r="D81" s="1">
        <v>2</v>
      </c>
      <c r="E81" s="1">
        <v>-1</v>
      </c>
      <c r="F81" s="1">
        <v>3</v>
      </c>
      <c r="G81" s="6">
        <v>0.15</v>
      </c>
      <c r="H81" s="1">
        <v>60</v>
      </c>
      <c r="I81" s="1" t="s">
        <v>33</v>
      </c>
      <c r="J81" s="1">
        <v>16</v>
      </c>
      <c r="K81" s="1">
        <f t="shared" si="13"/>
        <v>-17</v>
      </c>
      <c r="L81" s="1"/>
      <c r="M81" s="1"/>
      <c r="N81" s="1"/>
      <c r="O81" s="13"/>
      <c r="P81" s="1">
        <f t="shared" si="14"/>
        <v>-0.2</v>
      </c>
      <c r="Q81" s="5">
        <v>50</v>
      </c>
      <c r="R81" s="5">
        <v>50</v>
      </c>
      <c r="S81" s="1"/>
      <c r="T81" s="1">
        <f t="shared" si="15"/>
        <v>-265</v>
      </c>
      <c r="U81" s="1">
        <f t="shared" si="16"/>
        <v>-15</v>
      </c>
      <c r="V81" s="1">
        <v>-0.8</v>
      </c>
      <c r="W81" s="1">
        <v>-1.6</v>
      </c>
      <c r="X81" s="1">
        <v>-0.8</v>
      </c>
      <c r="Y81" s="1">
        <v>3.4</v>
      </c>
      <c r="Z81" s="1">
        <v>8</v>
      </c>
      <c r="AA81" s="1">
        <v>17.2</v>
      </c>
      <c r="AB81" s="13" t="s">
        <v>44</v>
      </c>
      <c r="AC81" s="1">
        <f t="shared" si="17"/>
        <v>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32</v>
      </c>
      <c r="C82" s="1">
        <v>156.024</v>
      </c>
      <c r="D82" s="1">
        <v>191.38</v>
      </c>
      <c r="E82" s="1">
        <v>113.664</v>
      </c>
      <c r="F82" s="1">
        <v>224.44200000000001</v>
      </c>
      <c r="G82" s="6">
        <v>1</v>
      </c>
      <c r="H82" s="1">
        <v>55</v>
      </c>
      <c r="I82" s="1" t="s">
        <v>33</v>
      </c>
      <c r="J82" s="1">
        <v>111.1</v>
      </c>
      <c r="K82" s="1">
        <f t="shared" si="13"/>
        <v>2.5640000000000072</v>
      </c>
      <c r="L82" s="1"/>
      <c r="M82" s="1"/>
      <c r="N82" s="1">
        <v>22.35131999999993</v>
      </c>
      <c r="O82" s="1">
        <v>0</v>
      </c>
      <c r="P82" s="1">
        <f t="shared" si="14"/>
        <v>22.732800000000001</v>
      </c>
      <c r="Q82" s="5"/>
      <c r="R82" s="5"/>
      <c r="S82" s="1"/>
      <c r="T82" s="1">
        <f t="shared" si="15"/>
        <v>10.856265836148646</v>
      </c>
      <c r="U82" s="1">
        <f t="shared" si="16"/>
        <v>10.856265836148646</v>
      </c>
      <c r="V82" s="1">
        <v>22.0838</v>
      </c>
      <c r="W82" s="1">
        <v>31.8886</v>
      </c>
      <c r="X82" s="1">
        <v>32.473200000000013</v>
      </c>
      <c r="Y82" s="1">
        <v>23.606999999999999</v>
      </c>
      <c r="Z82" s="1">
        <v>29.027200000000001</v>
      </c>
      <c r="AA82" s="1">
        <v>30.323799999999999</v>
      </c>
      <c r="AB82" s="1"/>
      <c r="AC82" s="1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121</v>
      </c>
      <c r="B83" s="10" t="s">
        <v>32</v>
      </c>
      <c r="C83" s="10"/>
      <c r="D83" s="10"/>
      <c r="E83" s="10">
        <v>10.68</v>
      </c>
      <c r="F83" s="10">
        <v>-10.68</v>
      </c>
      <c r="G83" s="11">
        <v>0</v>
      </c>
      <c r="H83" s="10" t="e">
        <v>#N/A</v>
      </c>
      <c r="I83" s="10" t="s">
        <v>58</v>
      </c>
      <c r="J83" s="10">
        <v>11</v>
      </c>
      <c r="K83" s="10">
        <f t="shared" si="13"/>
        <v>-0.32000000000000028</v>
      </c>
      <c r="L83" s="10"/>
      <c r="M83" s="10"/>
      <c r="N83" s="10"/>
      <c r="O83" s="10"/>
      <c r="P83" s="10">
        <f t="shared" si="14"/>
        <v>2.1360000000000001</v>
      </c>
      <c r="Q83" s="12"/>
      <c r="R83" s="12"/>
      <c r="S83" s="10"/>
      <c r="T83" s="10">
        <f t="shared" si="15"/>
        <v>-5</v>
      </c>
      <c r="U83" s="10">
        <f t="shared" si="16"/>
        <v>-5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/>
      <c r="AC83" s="10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39</v>
      </c>
      <c r="C84" s="1">
        <v>91</v>
      </c>
      <c r="D84" s="1">
        <v>30</v>
      </c>
      <c r="E84" s="1">
        <v>91</v>
      </c>
      <c r="F84" s="1">
        <v>29</v>
      </c>
      <c r="G84" s="6">
        <v>0.4</v>
      </c>
      <c r="H84" s="1">
        <v>55</v>
      </c>
      <c r="I84" s="1" t="s">
        <v>33</v>
      </c>
      <c r="J84" s="1">
        <v>292</v>
      </c>
      <c r="K84" s="1">
        <f t="shared" si="13"/>
        <v>-201</v>
      </c>
      <c r="L84" s="1"/>
      <c r="M84" s="1"/>
      <c r="N84" s="1">
        <v>15.200000000000021</v>
      </c>
      <c r="O84" s="1">
        <v>50</v>
      </c>
      <c r="P84" s="1">
        <f t="shared" si="14"/>
        <v>18.2</v>
      </c>
      <c r="Q84" s="5">
        <f t="shared" ref="Q84:Q88" si="19">11*P84-O84-N84-F84</f>
        <v>105.99999999999997</v>
      </c>
      <c r="R84" s="5"/>
      <c r="S84" s="1"/>
      <c r="T84" s="1">
        <f t="shared" si="15"/>
        <v>11</v>
      </c>
      <c r="U84" s="1">
        <f t="shared" si="16"/>
        <v>5.175824175824177</v>
      </c>
      <c r="V84" s="1">
        <v>18.399999999999999</v>
      </c>
      <c r="W84" s="1">
        <v>11.8</v>
      </c>
      <c r="X84" s="1">
        <v>11.6</v>
      </c>
      <c r="Y84" s="1">
        <v>14.4</v>
      </c>
      <c r="Z84" s="1">
        <v>14.8</v>
      </c>
      <c r="AA84" s="1">
        <v>7.4</v>
      </c>
      <c r="AB84" s="1"/>
      <c r="AC84" s="1">
        <f t="shared" si="17"/>
        <v>42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>
        <v>445.29300000000001</v>
      </c>
      <c r="D85" s="1">
        <v>524.96</v>
      </c>
      <c r="E85" s="1">
        <v>320.642</v>
      </c>
      <c r="F85" s="1">
        <v>491.38</v>
      </c>
      <c r="G85" s="6">
        <v>1</v>
      </c>
      <c r="H85" s="1">
        <v>55</v>
      </c>
      <c r="I85" s="1" t="s">
        <v>33</v>
      </c>
      <c r="J85" s="1">
        <v>297.2</v>
      </c>
      <c r="K85" s="1">
        <f t="shared" si="13"/>
        <v>23.442000000000007</v>
      </c>
      <c r="L85" s="1"/>
      <c r="M85" s="1"/>
      <c r="N85" s="1">
        <v>219.36507999999961</v>
      </c>
      <c r="O85" s="1">
        <v>0</v>
      </c>
      <c r="P85" s="1">
        <f t="shared" si="14"/>
        <v>64.128399999999999</v>
      </c>
      <c r="Q85" s="5"/>
      <c r="R85" s="5"/>
      <c r="S85" s="1"/>
      <c r="T85" s="1">
        <f t="shared" si="15"/>
        <v>11.083156292687789</v>
      </c>
      <c r="U85" s="1">
        <f t="shared" si="16"/>
        <v>11.083156292687789</v>
      </c>
      <c r="V85" s="1">
        <v>68.913600000000002</v>
      </c>
      <c r="W85" s="1">
        <v>92.932600000000008</v>
      </c>
      <c r="X85" s="1">
        <v>90.9268</v>
      </c>
      <c r="Y85" s="1">
        <v>85.475999999999999</v>
      </c>
      <c r="Z85" s="1">
        <v>87.627800000000008</v>
      </c>
      <c r="AA85" s="1">
        <v>84.878599999999992</v>
      </c>
      <c r="AB85" s="1"/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39</v>
      </c>
      <c r="C86" s="1">
        <v>24</v>
      </c>
      <c r="D86" s="1"/>
      <c r="E86" s="1">
        <v>13</v>
      </c>
      <c r="F86" s="1">
        <v>8</v>
      </c>
      <c r="G86" s="6">
        <v>0.4</v>
      </c>
      <c r="H86" s="1">
        <v>55</v>
      </c>
      <c r="I86" s="1" t="s">
        <v>33</v>
      </c>
      <c r="J86" s="1">
        <v>13</v>
      </c>
      <c r="K86" s="1">
        <f t="shared" si="13"/>
        <v>0</v>
      </c>
      <c r="L86" s="1"/>
      <c r="M86" s="1"/>
      <c r="N86" s="1">
        <v>0</v>
      </c>
      <c r="O86" s="1">
        <v>19</v>
      </c>
      <c r="P86" s="1">
        <f t="shared" si="14"/>
        <v>2.6</v>
      </c>
      <c r="Q86" s="5">
        <v>10</v>
      </c>
      <c r="R86" s="5"/>
      <c r="S86" s="1"/>
      <c r="T86" s="1">
        <f t="shared" si="15"/>
        <v>14.23076923076923</v>
      </c>
      <c r="U86" s="1">
        <f t="shared" si="16"/>
        <v>10.384615384615385</v>
      </c>
      <c r="V86" s="1">
        <v>3</v>
      </c>
      <c r="W86" s="1">
        <v>0.4</v>
      </c>
      <c r="X86" s="1">
        <v>0</v>
      </c>
      <c r="Y86" s="1">
        <v>0.6</v>
      </c>
      <c r="Z86" s="1">
        <v>0.6</v>
      </c>
      <c r="AA86" s="1">
        <v>2.2000000000000002</v>
      </c>
      <c r="AB86" s="1"/>
      <c r="AC86" s="1">
        <f t="shared" si="17"/>
        <v>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32</v>
      </c>
      <c r="C87" s="1">
        <v>322.50900000000001</v>
      </c>
      <c r="D87" s="1">
        <v>621.14300000000003</v>
      </c>
      <c r="E87" s="1">
        <v>423.64800000000002</v>
      </c>
      <c r="F87" s="1">
        <v>418.12599999999998</v>
      </c>
      <c r="G87" s="6">
        <v>1</v>
      </c>
      <c r="H87" s="1">
        <v>50</v>
      </c>
      <c r="I87" s="1" t="s">
        <v>33</v>
      </c>
      <c r="J87" s="1">
        <v>412.3</v>
      </c>
      <c r="K87" s="1">
        <f t="shared" si="13"/>
        <v>11.348000000000013</v>
      </c>
      <c r="L87" s="1"/>
      <c r="M87" s="1"/>
      <c r="N87" s="1">
        <v>174.44179999999989</v>
      </c>
      <c r="O87" s="1">
        <v>143.51300000000001</v>
      </c>
      <c r="P87" s="1">
        <f t="shared" si="14"/>
        <v>84.729600000000005</v>
      </c>
      <c r="Q87" s="5">
        <f t="shared" si="19"/>
        <v>195.94480000000021</v>
      </c>
      <c r="R87" s="5"/>
      <c r="S87" s="1"/>
      <c r="T87" s="1">
        <f t="shared" si="15"/>
        <v>11</v>
      </c>
      <c r="U87" s="1">
        <f t="shared" si="16"/>
        <v>8.6874103028929657</v>
      </c>
      <c r="V87" s="1">
        <v>83.233399999999989</v>
      </c>
      <c r="W87" s="1">
        <v>92.421999999999997</v>
      </c>
      <c r="X87" s="1">
        <v>89.144000000000005</v>
      </c>
      <c r="Y87" s="1">
        <v>75.86699999999999</v>
      </c>
      <c r="Z87" s="1">
        <v>75.245399999999989</v>
      </c>
      <c r="AA87" s="1">
        <v>89.32820000000001</v>
      </c>
      <c r="AB87" s="1"/>
      <c r="AC87" s="1">
        <f t="shared" si="17"/>
        <v>196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1526.354</v>
      </c>
      <c r="D88" s="1">
        <v>1516.52</v>
      </c>
      <c r="E88" s="1">
        <v>1365.472</v>
      </c>
      <c r="F88" s="1">
        <v>1417.0039999999999</v>
      </c>
      <c r="G88" s="6">
        <v>1</v>
      </c>
      <c r="H88" s="1">
        <v>60</v>
      </c>
      <c r="I88" s="1" t="s">
        <v>33</v>
      </c>
      <c r="J88" s="1">
        <v>1351.91</v>
      </c>
      <c r="K88" s="1">
        <f t="shared" si="13"/>
        <v>13.561999999999898</v>
      </c>
      <c r="L88" s="1"/>
      <c r="M88" s="1"/>
      <c r="N88" s="1">
        <v>411.12023999999752</v>
      </c>
      <c r="O88" s="1">
        <v>908.24464000000035</v>
      </c>
      <c r="P88" s="1">
        <f t="shared" si="14"/>
        <v>273.09440000000001</v>
      </c>
      <c r="Q88" s="5">
        <f t="shared" si="19"/>
        <v>267.66952000000219</v>
      </c>
      <c r="R88" s="5"/>
      <c r="S88" s="1"/>
      <c r="T88" s="1">
        <f t="shared" si="15"/>
        <v>11</v>
      </c>
      <c r="U88" s="1">
        <f t="shared" si="16"/>
        <v>10.019864486419339</v>
      </c>
      <c r="V88" s="1">
        <v>282.86559999999997</v>
      </c>
      <c r="W88" s="1">
        <v>289.96159999999998</v>
      </c>
      <c r="X88" s="1">
        <v>291.26740000000001</v>
      </c>
      <c r="Y88" s="1">
        <v>304.84379999999999</v>
      </c>
      <c r="Z88" s="1">
        <v>297.16320000000002</v>
      </c>
      <c r="AA88" s="1">
        <v>265.24079999999998</v>
      </c>
      <c r="AB88" s="1" t="s">
        <v>127</v>
      </c>
      <c r="AC88" s="1">
        <f t="shared" si="17"/>
        <v>268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128</v>
      </c>
      <c r="B89" s="14" t="s">
        <v>39</v>
      </c>
      <c r="C89" s="14"/>
      <c r="D89" s="14"/>
      <c r="E89" s="14"/>
      <c r="F89" s="14"/>
      <c r="G89" s="15">
        <v>0</v>
      </c>
      <c r="H89" s="14">
        <v>40</v>
      </c>
      <c r="I89" s="14" t="s">
        <v>33</v>
      </c>
      <c r="J89" s="14"/>
      <c r="K89" s="14">
        <f t="shared" si="13"/>
        <v>0</v>
      </c>
      <c r="L89" s="14"/>
      <c r="M89" s="14"/>
      <c r="N89" s="14"/>
      <c r="O89" s="14"/>
      <c r="P89" s="14">
        <f t="shared" si="14"/>
        <v>0</v>
      </c>
      <c r="Q89" s="16"/>
      <c r="R89" s="16"/>
      <c r="S89" s="14"/>
      <c r="T89" s="14" t="e">
        <f t="shared" si="15"/>
        <v>#DIV/0!</v>
      </c>
      <c r="U89" s="14" t="e">
        <f t="shared" si="16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 t="s">
        <v>67</v>
      </c>
      <c r="AC89" s="14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32</v>
      </c>
      <c r="C90" s="1">
        <v>1996.9380000000001</v>
      </c>
      <c r="D90" s="1">
        <v>1452.71</v>
      </c>
      <c r="E90" s="1">
        <v>1596.319</v>
      </c>
      <c r="F90" s="1">
        <v>1566.691</v>
      </c>
      <c r="G90" s="6">
        <v>1</v>
      </c>
      <c r="H90" s="1">
        <v>60</v>
      </c>
      <c r="I90" s="1" t="s">
        <v>33</v>
      </c>
      <c r="J90" s="1">
        <v>1545.7</v>
      </c>
      <c r="K90" s="1">
        <f t="shared" si="13"/>
        <v>50.618999999999915</v>
      </c>
      <c r="L90" s="1"/>
      <c r="M90" s="1"/>
      <c r="N90" s="1">
        <v>189.2515900000017</v>
      </c>
      <c r="O90" s="1">
        <v>1033.6192399999991</v>
      </c>
      <c r="P90" s="1">
        <f t="shared" si="14"/>
        <v>319.2638</v>
      </c>
      <c r="Q90" s="5">
        <f>11*P90-O90-N90-F90</f>
        <v>722.33996999999931</v>
      </c>
      <c r="R90" s="5"/>
      <c r="S90" s="1"/>
      <c r="T90" s="1">
        <f t="shared" si="15"/>
        <v>10.999999999999998</v>
      </c>
      <c r="U90" s="1">
        <f t="shared" si="16"/>
        <v>8.7374823891715891</v>
      </c>
      <c r="V90" s="1">
        <v>301.23860000000002</v>
      </c>
      <c r="W90" s="1">
        <v>302.71120000000002</v>
      </c>
      <c r="X90" s="1">
        <v>317.74160000000001</v>
      </c>
      <c r="Y90" s="1">
        <v>368.34140000000002</v>
      </c>
      <c r="Z90" s="1">
        <v>354.1832</v>
      </c>
      <c r="AA90" s="1">
        <v>317.91980000000001</v>
      </c>
      <c r="AB90" s="1"/>
      <c r="AC90" s="1">
        <f t="shared" si="17"/>
        <v>722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130</v>
      </c>
      <c r="B91" s="14" t="s">
        <v>39</v>
      </c>
      <c r="C91" s="14"/>
      <c r="D91" s="14"/>
      <c r="E91" s="14"/>
      <c r="F91" s="14"/>
      <c r="G91" s="15">
        <v>0</v>
      </c>
      <c r="H91" s="14">
        <v>60</v>
      </c>
      <c r="I91" s="14" t="s">
        <v>33</v>
      </c>
      <c r="J91" s="14">
        <v>3</v>
      </c>
      <c r="K91" s="14">
        <f t="shared" si="13"/>
        <v>-3</v>
      </c>
      <c r="L91" s="14"/>
      <c r="M91" s="14"/>
      <c r="N91" s="14"/>
      <c r="O91" s="14"/>
      <c r="P91" s="14">
        <f t="shared" si="14"/>
        <v>0</v>
      </c>
      <c r="Q91" s="16"/>
      <c r="R91" s="16"/>
      <c r="S91" s="14"/>
      <c r="T91" s="14" t="e">
        <f t="shared" si="15"/>
        <v>#DIV/0!</v>
      </c>
      <c r="U91" s="14" t="e">
        <f t="shared" si="16"/>
        <v>#DIV/0!</v>
      </c>
      <c r="V91" s="14">
        <v>-0.4</v>
      </c>
      <c r="W91" s="14">
        <v>0</v>
      </c>
      <c r="X91" s="14">
        <v>0.4</v>
      </c>
      <c r="Y91" s="14">
        <v>0.2</v>
      </c>
      <c r="Z91" s="14">
        <v>0.8</v>
      </c>
      <c r="AA91" s="14">
        <v>2.8</v>
      </c>
      <c r="AB91" s="17" t="s">
        <v>143</v>
      </c>
      <c r="AC91" s="14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32</v>
      </c>
      <c r="C92" s="1">
        <v>2533.6869999999999</v>
      </c>
      <c r="D92" s="1">
        <v>2075.2950000000001</v>
      </c>
      <c r="E92" s="1">
        <v>2732.3119999999999</v>
      </c>
      <c r="F92" s="1">
        <v>1388.5719999999999</v>
      </c>
      <c r="G92" s="6">
        <v>1</v>
      </c>
      <c r="H92" s="1">
        <v>60</v>
      </c>
      <c r="I92" s="1" t="s">
        <v>33</v>
      </c>
      <c r="J92" s="1">
        <v>2652.8</v>
      </c>
      <c r="K92" s="1">
        <f t="shared" si="13"/>
        <v>79.511999999999716</v>
      </c>
      <c r="L92" s="1"/>
      <c r="M92" s="1"/>
      <c r="N92" s="1">
        <v>597.54296999999951</v>
      </c>
      <c r="O92" s="1">
        <v>839.26515999999947</v>
      </c>
      <c r="P92" s="1">
        <f t="shared" si="14"/>
        <v>546.4624</v>
      </c>
      <c r="Q92" s="5">
        <f t="shared" ref="Q92:Q93" si="20">11*P92-O92-N92-F92</f>
        <v>3185.7062700000015</v>
      </c>
      <c r="R92" s="5"/>
      <c r="S92" s="1"/>
      <c r="T92" s="1">
        <f t="shared" si="15"/>
        <v>11</v>
      </c>
      <c r="U92" s="1">
        <f t="shared" si="16"/>
        <v>5.1703102171347899</v>
      </c>
      <c r="V92" s="1">
        <v>410.8374</v>
      </c>
      <c r="W92" s="1">
        <v>456.06979999999999</v>
      </c>
      <c r="X92" s="1">
        <v>455.74860000000001</v>
      </c>
      <c r="Y92" s="1">
        <v>474.84140000000002</v>
      </c>
      <c r="Z92" s="1">
        <v>478.24979999999988</v>
      </c>
      <c r="AA92" s="1">
        <v>470.86099999999999</v>
      </c>
      <c r="AB92" s="1"/>
      <c r="AC92" s="1">
        <f t="shared" si="17"/>
        <v>3186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32</v>
      </c>
      <c r="C93" s="1">
        <v>2550.6669999999999</v>
      </c>
      <c r="D93" s="1">
        <v>1282.8499999999999</v>
      </c>
      <c r="E93" s="1">
        <v>1862.931</v>
      </c>
      <c r="F93" s="1">
        <v>1519.6769999999999</v>
      </c>
      <c r="G93" s="6">
        <v>1</v>
      </c>
      <c r="H93" s="1">
        <v>60</v>
      </c>
      <c r="I93" s="1" t="s">
        <v>33</v>
      </c>
      <c r="J93" s="1">
        <v>1818.8</v>
      </c>
      <c r="K93" s="1">
        <f t="shared" si="13"/>
        <v>44.131000000000085</v>
      </c>
      <c r="L93" s="1"/>
      <c r="M93" s="1"/>
      <c r="N93" s="1">
        <v>630.75466000000006</v>
      </c>
      <c r="O93" s="1">
        <v>1145.04576</v>
      </c>
      <c r="P93" s="1">
        <f t="shared" si="14"/>
        <v>372.58620000000002</v>
      </c>
      <c r="Q93" s="5">
        <f t="shared" si="20"/>
        <v>802.97077999999988</v>
      </c>
      <c r="R93" s="5"/>
      <c r="S93" s="1"/>
      <c r="T93" s="1">
        <f t="shared" si="15"/>
        <v>10.999999999999998</v>
      </c>
      <c r="U93" s="1">
        <f t="shared" si="16"/>
        <v>8.8448724617283201</v>
      </c>
      <c r="V93" s="1">
        <v>362.2604</v>
      </c>
      <c r="W93" s="1">
        <v>363.4914</v>
      </c>
      <c r="X93" s="1">
        <v>355.83339999999998</v>
      </c>
      <c r="Y93" s="1">
        <v>417.09379999999999</v>
      </c>
      <c r="Z93" s="1">
        <v>429.01220000000001</v>
      </c>
      <c r="AA93" s="1">
        <v>429.87160000000011</v>
      </c>
      <c r="AB93" s="1"/>
      <c r="AC93" s="1">
        <f t="shared" si="17"/>
        <v>803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32</v>
      </c>
      <c r="C94" s="1">
        <v>144.89099999999999</v>
      </c>
      <c r="D94" s="1">
        <v>167.965</v>
      </c>
      <c r="E94" s="1">
        <v>62.454000000000001</v>
      </c>
      <c r="F94" s="1">
        <v>244.64</v>
      </c>
      <c r="G94" s="6">
        <v>1</v>
      </c>
      <c r="H94" s="1">
        <v>60</v>
      </c>
      <c r="I94" s="1" t="s">
        <v>33</v>
      </c>
      <c r="J94" s="1">
        <v>61.6</v>
      </c>
      <c r="K94" s="1">
        <f t="shared" si="13"/>
        <v>0.8539999999999992</v>
      </c>
      <c r="L94" s="1"/>
      <c r="M94" s="1"/>
      <c r="N94" s="1">
        <v>17.626199999999951</v>
      </c>
      <c r="O94" s="1">
        <v>0</v>
      </c>
      <c r="P94" s="1">
        <f t="shared" si="14"/>
        <v>12.4908</v>
      </c>
      <c r="Q94" s="5"/>
      <c r="R94" s="5"/>
      <c r="S94" s="1"/>
      <c r="T94" s="1">
        <f t="shared" si="15"/>
        <v>20.996749607711269</v>
      </c>
      <c r="U94" s="1">
        <f t="shared" si="16"/>
        <v>20.996749607711269</v>
      </c>
      <c r="V94" s="1">
        <v>9.6132000000000009</v>
      </c>
      <c r="W94" s="1">
        <v>27.470199999999998</v>
      </c>
      <c r="X94" s="1">
        <v>29.177199999999999</v>
      </c>
      <c r="Y94" s="1">
        <v>23.852399999999999</v>
      </c>
      <c r="Z94" s="1">
        <v>25.754200000000001</v>
      </c>
      <c r="AA94" s="1">
        <v>33.331000000000003</v>
      </c>
      <c r="AB94" s="20" t="s">
        <v>134</v>
      </c>
      <c r="AC94" s="1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135</v>
      </c>
      <c r="B95" s="10" t="s">
        <v>39</v>
      </c>
      <c r="C95" s="10">
        <v>404</v>
      </c>
      <c r="D95" s="13">
        <v>312</v>
      </c>
      <c r="E95" s="18">
        <v>255</v>
      </c>
      <c r="F95" s="18">
        <v>338</v>
      </c>
      <c r="G95" s="11">
        <v>0</v>
      </c>
      <c r="H95" s="10">
        <v>40</v>
      </c>
      <c r="I95" s="10" t="s">
        <v>58</v>
      </c>
      <c r="J95" s="10">
        <v>267</v>
      </c>
      <c r="K95" s="10">
        <f t="shared" si="13"/>
        <v>-12</v>
      </c>
      <c r="L95" s="10"/>
      <c r="M95" s="10"/>
      <c r="N95" s="10"/>
      <c r="O95" s="10"/>
      <c r="P95" s="10">
        <f t="shared" si="14"/>
        <v>51</v>
      </c>
      <c r="Q95" s="12"/>
      <c r="R95" s="12"/>
      <c r="S95" s="10"/>
      <c r="T95" s="10">
        <f t="shared" si="15"/>
        <v>6.6274509803921573</v>
      </c>
      <c r="U95" s="10">
        <f t="shared" si="16"/>
        <v>6.6274509803921573</v>
      </c>
      <c r="V95" s="10">
        <v>59.8</v>
      </c>
      <c r="W95" s="10">
        <v>72.2</v>
      </c>
      <c r="X95" s="10">
        <v>67.2</v>
      </c>
      <c r="Y95" s="10">
        <v>62.6</v>
      </c>
      <c r="Z95" s="10">
        <v>0</v>
      </c>
      <c r="AA95" s="10">
        <v>0</v>
      </c>
      <c r="AB95" s="13" t="s">
        <v>136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137</v>
      </c>
      <c r="B96" s="1" t="s">
        <v>39</v>
      </c>
      <c r="C96" s="1"/>
      <c r="D96" s="1"/>
      <c r="E96" s="1"/>
      <c r="F96" s="1"/>
      <c r="G96" s="6">
        <v>0.3</v>
      </c>
      <c r="H96" s="1">
        <v>40</v>
      </c>
      <c r="I96" s="1" t="s">
        <v>33</v>
      </c>
      <c r="J96" s="1"/>
      <c r="K96" s="1">
        <f t="shared" si="13"/>
        <v>0</v>
      </c>
      <c r="L96" s="1"/>
      <c r="M96" s="1"/>
      <c r="N96" s="1"/>
      <c r="O96" s="1">
        <v>400</v>
      </c>
      <c r="P96" s="1">
        <f t="shared" si="14"/>
        <v>0</v>
      </c>
      <c r="Q96" s="5"/>
      <c r="R96" s="5"/>
      <c r="S96" s="1"/>
      <c r="T96" s="1" t="e">
        <f t="shared" si="15"/>
        <v>#DIV/0!</v>
      </c>
      <c r="U96" s="1" t="e">
        <f t="shared" si="16"/>
        <v>#DIV/0!</v>
      </c>
      <c r="V96" s="1"/>
      <c r="W96" s="1">
        <v>0</v>
      </c>
      <c r="X96" s="1">
        <v>0.2</v>
      </c>
      <c r="Y96" s="1">
        <v>0.2</v>
      </c>
      <c r="Z96" s="1">
        <v>0.2</v>
      </c>
      <c r="AA96" s="1">
        <v>0.2</v>
      </c>
      <c r="AB96" s="1" t="s">
        <v>138</v>
      </c>
      <c r="AC96" s="1">
        <f t="shared" si="1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139</v>
      </c>
      <c r="B97" s="1" t="s">
        <v>39</v>
      </c>
      <c r="C97" s="1"/>
      <c r="D97" s="1"/>
      <c r="E97" s="1"/>
      <c r="F97" s="1"/>
      <c r="G97" s="6">
        <v>0.3</v>
      </c>
      <c r="H97" s="1">
        <v>40</v>
      </c>
      <c r="I97" s="1" t="s">
        <v>33</v>
      </c>
      <c r="J97" s="1"/>
      <c r="K97" s="1">
        <f t="shared" si="13"/>
        <v>0</v>
      </c>
      <c r="L97" s="1"/>
      <c r="M97" s="1"/>
      <c r="N97" s="1"/>
      <c r="O97" s="1">
        <v>400</v>
      </c>
      <c r="P97" s="1">
        <f t="shared" si="14"/>
        <v>0</v>
      </c>
      <c r="Q97" s="5"/>
      <c r="R97" s="5"/>
      <c r="S97" s="1"/>
      <c r="T97" s="1" t="e">
        <f t="shared" si="15"/>
        <v>#DIV/0!</v>
      </c>
      <c r="U97" s="1" t="e">
        <f t="shared" si="16"/>
        <v>#DIV/0!</v>
      </c>
      <c r="V97" s="1"/>
      <c r="W97" s="1">
        <v>0</v>
      </c>
      <c r="X97" s="1">
        <v>0.2</v>
      </c>
      <c r="Y97" s="1">
        <v>0.2</v>
      </c>
      <c r="Z97" s="1">
        <v>0.2</v>
      </c>
      <c r="AA97" s="1">
        <v>0.2</v>
      </c>
      <c r="AB97" s="1" t="s">
        <v>138</v>
      </c>
      <c r="AC97" s="1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140</v>
      </c>
      <c r="B98" s="1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>
        <f t="shared" si="13"/>
        <v>0</v>
      </c>
      <c r="L98" s="1"/>
      <c r="M98" s="1"/>
      <c r="N98" s="1">
        <v>300</v>
      </c>
      <c r="O98" s="1">
        <v>0</v>
      </c>
      <c r="P98" s="1">
        <f t="shared" si="14"/>
        <v>0</v>
      </c>
      <c r="Q98" s="5"/>
      <c r="R98" s="5"/>
      <c r="S98" s="1"/>
      <c r="T98" s="1" t="e">
        <f t="shared" si="15"/>
        <v>#DIV/0!</v>
      </c>
      <c r="U98" s="1" t="e">
        <f t="shared" si="16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138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141</v>
      </c>
      <c r="B99" s="1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>
        <f t="shared" si="13"/>
        <v>0</v>
      </c>
      <c r="L99" s="1"/>
      <c r="M99" s="1"/>
      <c r="N99" s="1">
        <v>200</v>
      </c>
      <c r="O99" s="1">
        <v>0</v>
      </c>
      <c r="P99" s="1">
        <f t="shared" si="14"/>
        <v>0</v>
      </c>
      <c r="Q99" s="5"/>
      <c r="R99" s="5"/>
      <c r="S99" s="1"/>
      <c r="T99" s="1" t="e">
        <f t="shared" si="15"/>
        <v>#DIV/0!</v>
      </c>
      <c r="U99" s="1" t="e">
        <f t="shared" si="16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138</v>
      </c>
      <c r="AC99" s="1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142</v>
      </c>
      <c r="B100" s="1" t="s">
        <v>32</v>
      </c>
      <c r="C100" s="1"/>
      <c r="D100" s="1"/>
      <c r="E100" s="1"/>
      <c r="F100" s="1"/>
      <c r="G100" s="6">
        <v>1</v>
      </c>
      <c r="H100" s="1">
        <v>55</v>
      </c>
      <c r="I100" s="1" t="s">
        <v>33</v>
      </c>
      <c r="J100" s="1"/>
      <c r="K100" s="1">
        <f t="shared" si="13"/>
        <v>0</v>
      </c>
      <c r="L100" s="1"/>
      <c r="M100" s="1"/>
      <c r="N100" s="1">
        <v>300</v>
      </c>
      <c r="O100" s="1">
        <v>0</v>
      </c>
      <c r="P100" s="1">
        <f t="shared" si="14"/>
        <v>0</v>
      </c>
      <c r="Q100" s="5"/>
      <c r="R100" s="5"/>
      <c r="S100" s="1"/>
      <c r="T100" s="1" t="e">
        <f t="shared" si="15"/>
        <v>#DIV/0!</v>
      </c>
      <c r="U100" s="1" t="e">
        <f t="shared" si="16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138</v>
      </c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0" xr:uid="{95BCC2DE-C5B0-48CB-B986-FC34CED347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2024-09-05T14:07:33Z</dcterms:created>
  <dcterms:modified xsi:type="dcterms:W3CDTF">2024-09-06T07:24:30Z</dcterms:modified>
</cp:coreProperties>
</file>