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B2931E7-83AF-4BCC-904C-1A4C86EADD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Y479" i="1" s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Y457" i="1" s="1"/>
  <c r="P435" i="1"/>
  <c r="X433" i="1"/>
  <c r="Y432" i="1"/>
  <c r="X432" i="1"/>
  <c r="BP431" i="1"/>
  <c r="BO431" i="1"/>
  <c r="BN431" i="1"/>
  <c r="BM431" i="1"/>
  <c r="Z431" i="1"/>
  <c r="Z432" i="1" s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Y422" i="1" s="1"/>
  <c r="P418" i="1"/>
  <c r="BP417" i="1"/>
  <c r="BO417" i="1"/>
  <c r="BN417" i="1"/>
  <c r="BM417" i="1"/>
  <c r="Z417" i="1"/>
  <c r="Y417" i="1"/>
  <c r="Y423" i="1" s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Y410" i="1" s="1"/>
  <c r="P406" i="1"/>
  <c r="BP405" i="1"/>
  <c r="BO405" i="1"/>
  <c r="BN405" i="1"/>
  <c r="BM405" i="1"/>
  <c r="Z405" i="1"/>
  <c r="Y405" i="1"/>
  <c r="X402" i="1"/>
  <c r="X401" i="1"/>
  <c r="BO400" i="1"/>
  <c r="BM400" i="1"/>
  <c r="Y400" i="1"/>
  <c r="Y402" i="1" s="1"/>
  <c r="P400" i="1"/>
  <c r="BP399" i="1"/>
  <c r="BO399" i="1"/>
  <c r="BN399" i="1"/>
  <c r="BM399" i="1"/>
  <c r="Z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Y396" i="1" s="1"/>
  <c r="P394" i="1"/>
  <c r="BP393" i="1"/>
  <c r="BO393" i="1"/>
  <c r="BN393" i="1"/>
  <c r="BM393" i="1"/>
  <c r="Z393" i="1"/>
  <c r="Y393" i="1"/>
  <c r="Y397" i="1" s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W605" i="1" s="1"/>
  <c r="P376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BO350" i="1"/>
  <c r="BM350" i="1"/>
  <c r="Y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P317" i="1"/>
  <c r="BO317" i="1"/>
  <c r="BN317" i="1"/>
  <c r="BM317" i="1"/>
  <c r="Z317" i="1"/>
  <c r="Y317" i="1"/>
  <c r="Y325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4" i="1" s="1"/>
  <c r="P311" i="1"/>
  <c r="X309" i="1"/>
  <c r="X308" i="1"/>
  <c r="BO307" i="1"/>
  <c r="BM307" i="1"/>
  <c r="Y307" i="1"/>
  <c r="T605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R60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Y243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95" i="1" s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1" i="1"/>
  <c r="Y187" i="1"/>
  <c r="I605" i="1"/>
  <c r="Y200" i="1"/>
  <c r="BP191" i="1"/>
  <c r="BP195" i="1"/>
  <c r="BN195" i="1"/>
  <c r="Z195" i="1"/>
  <c r="Y199" i="1"/>
  <c r="BP204" i="1"/>
  <c r="BN204" i="1"/>
  <c r="Z204" i="1"/>
  <c r="Z205" i="1" s="1"/>
  <c r="Y206" i="1"/>
  <c r="Y211" i="1"/>
  <c r="BP208" i="1"/>
  <c r="BN208" i="1"/>
  <c r="Z208" i="1"/>
  <c r="Z210" i="1" s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1" i="1"/>
  <c r="BN191" i="1"/>
  <c r="BP193" i="1"/>
  <c r="BN193" i="1"/>
  <c r="Z193" i="1"/>
  <c r="BP197" i="1"/>
  <c r="BN197" i="1"/>
  <c r="Z197" i="1"/>
  <c r="Y210" i="1"/>
  <c r="BP214" i="1"/>
  <c r="BN214" i="1"/>
  <c r="Z214" i="1"/>
  <c r="Y222" i="1"/>
  <c r="Y236" i="1"/>
  <c r="Y244" i="1"/>
  <c r="Y255" i="1"/>
  <c r="Y268" i="1"/>
  <c r="Y278" i="1"/>
  <c r="Y283" i="1"/>
  <c r="Y290" i="1"/>
  <c r="Y299" i="1"/>
  <c r="Y304" i="1"/>
  <c r="Y309" i="1"/>
  <c r="Y313" i="1"/>
  <c r="BP337" i="1"/>
  <c r="BN337" i="1"/>
  <c r="Z337" i="1"/>
  <c r="Y341" i="1"/>
  <c r="BP345" i="1"/>
  <c r="BN345" i="1"/>
  <c r="Z345" i="1"/>
  <c r="Z347" i="1" s="1"/>
  <c r="BP351" i="1"/>
  <c r="BN351" i="1"/>
  <c r="Z351" i="1"/>
  <c r="BP359" i="1"/>
  <c r="BN359" i="1"/>
  <c r="Z359" i="1"/>
  <c r="Y361" i="1"/>
  <c r="V605" i="1"/>
  <c r="Y365" i="1"/>
  <c r="BP364" i="1"/>
  <c r="BN364" i="1"/>
  <c r="Z364" i="1"/>
  <c r="Z365" i="1" s="1"/>
  <c r="Y366" i="1"/>
  <c r="Y372" i="1"/>
  <c r="Y371" i="1"/>
  <c r="BP368" i="1"/>
  <c r="BN368" i="1"/>
  <c r="Z368" i="1"/>
  <c r="J605" i="1"/>
  <c r="Y205" i="1"/>
  <c r="Z216" i="1"/>
  <c r="Z221" i="1" s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0" i="1"/>
  <c r="BN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05" i="1"/>
  <c r="Z260" i="1"/>
  <c r="Z267" i="1" s="1"/>
  <c r="BN260" i="1"/>
  <c r="Z262" i="1"/>
  <c r="BN262" i="1"/>
  <c r="Z264" i="1"/>
  <c r="BN264" i="1"/>
  <c r="Z266" i="1"/>
  <c r="BN266" i="1"/>
  <c r="Y267" i="1"/>
  <c r="Z271" i="1"/>
  <c r="Z277" i="1" s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Z289" i="1" s="1"/>
  <c r="BN286" i="1"/>
  <c r="BP286" i="1"/>
  <c r="Z288" i="1"/>
  <c r="BN288" i="1"/>
  <c r="Y289" i="1"/>
  <c r="Z293" i="1"/>
  <c r="Z298" i="1" s="1"/>
  <c r="BN293" i="1"/>
  <c r="BP293" i="1"/>
  <c r="Z295" i="1"/>
  <c r="BN295" i="1"/>
  <c r="Z297" i="1"/>
  <c r="BN297" i="1"/>
  <c r="Y298" i="1"/>
  <c r="Z302" i="1"/>
  <c r="Z303" i="1" s="1"/>
  <c r="BN302" i="1"/>
  <c r="BP302" i="1"/>
  <c r="Y303" i="1"/>
  <c r="Z307" i="1"/>
  <c r="Z308" i="1" s="1"/>
  <c r="BN307" i="1"/>
  <c r="BP307" i="1"/>
  <c r="Y308" i="1"/>
  <c r="Z311" i="1"/>
  <c r="Z313" i="1" s="1"/>
  <c r="BN311" i="1"/>
  <c r="BP311" i="1"/>
  <c r="U605" i="1"/>
  <c r="Z318" i="1"/>
  <c r="Z325" i="1" s="1"/>
  <c r="BN318" i="1"/>
  <c r="Z319" i="1"/>
  <c r="BN319" i="1"/>
  <c r="Z321" i="1"/>
  <c r="BN321" i="1"/>
  <c r="Z323" i="1"/>
  <c r="BN323" i="1"/>
  <c r="Y326" i="1"/>
  <c r="Y332" i="1"/>
  <c r="Z329" i="1"/>
  <c r="Z332" i="1" s="1"/>
  <c r="BN329" i="1"/>
  <c r="BP331" i="1"/>
  <c r="BN331" i="1"/>
  <c r="Z331" i="1"/>
  <c r="Y333" i="1"/>
  <c r="Y342" i="1"/>
  <c r="BP335" i="1"/>
  <c r="BN335" i="1"/>
  <c r="Z335" i="1"/>
  <c r="BP339" i="1"/>
  <c r="BN339" i="1"/>
  <c r="Z339" i="1"/>
  <c r="Y348" i="1"/>
  <c r="Y347" i="1"/>
  <c r="Y354" i="1"/>
  <c r="BP350" i="1"/>
  <c r="BN350" i="1"/>
  <c r="Z350" i="1"/>
  <c r="Z354" i="1" s="1"/>
  <c r="BP353" i="1"/>
  <c r="BN353" i="1"/>
  <c r="Z353" i="1"/>
  <c r="Y355" i="1"/>
  <c r="Y360" i="1"/>
  <c r="BP357" i="1"/>
  <c r="BN357" i="1"/>
  <c r="Z357" i="1"/>
  <c r="Z360" i="1" s="1"/>
  <c r="BP370" i="1"/>
  <c r="BN370" i="1"/>
  <c r="Z370" i="1"/>
  <c r="Z396" i="1"/>
  <c r="Z376" i="1"/>
  <c r="BN376" i="1"/>
  <c r="BP376" i="1"/>
  <c r="Z378" i="1"/>
  <c r="BN378" i="1"/>
  <c r="Z380" i="1"/>
  <c r="BN380" i="1"/>
  <c r="Z382" i="1"/>
  <c r="BN382" i="1"/>
  <c r="Z384" i="1"/>
  <c r="BN384" i="1"/>
  <c r="Y385" i="1"/>
  <c r="Z388" i="1"/>
  <c r="Z390" i="1" s="1"/>
  <c r="BN388" i="1"/>
  <c r="BP388" i="1"/>
  <c r="Y391" i="1"/>
  <c r="Z394" i="1"/>
  <c r="BN394" i="1"/>
  <c r="BP394" i="1"/>
  <c r="Z400" i="1"/>
  <c r="Z401" i="1" s="1"/>
  <c r="BN400" i="1"/>
  <c r="BP400" i="1"/>
  <c r="X605" i="1"/>
  <c r="Z406" i="1"/>
  <c r="Z409" i="1" s="1"/>
  <c r="BN406" i="1"/>
  <c r="BP406" i="1"/>
  <c r="Z408" i="1"/>
  <c r="BN408" i="1"/>
  <c r="Y409" i="1"/>
  <c r="Z412" i="1"/>
  <c r="Z414" i="1" s="1"/>
  <c r="BN412" i="1"/>
  <c r="BP412" i="1"/>
  <c r="Y415" i="1"/>
  <c r="Z418" i="1"/>
  <c r="Z422" i="1" s="1"/>
  <c r="BN418" i="1"/>
  <c r="BP418" i="1"/>
  <c r="Z420" i="1"/>
  <c r="BN420" i="1"/>
  <c r="Y605" i="1"/>
  <c r="Y433" i="1"/>
  <c r="Z436" i="1"/>
  <c r="Z456" i="1" s="1"/>
  <c r="BN436" i="1"/>
  <c r="Z438" i="1"/>
  <c r="BN438" i="1"/>
  <c r="Z440" i="1"/>
  <c r="BN440" i="1"/>
  <c r="Z442" i="1"/>
  <c r="BN442" i="1"/>
  <c r="Z444" i="1"/>
  <c r="BN444" i="1"/>
  <c r="Z446" i="1"/>
  <c r="BN446" i="1"/>
  <c r="Z447" i="1"/>
  <c r="BN447" i="1"/>
  <c r="Z449" i="1"/>
  <c r="BN449" i="1"/>
  <c r="Z451" i="1"/>
  <c r="BN451" i="1"/>
  <c r="Z453" i="1"/>
  <c r="BN453" i="1"/>
  <c r="Z455" i="1"/>
  <c r="BN455" i="1"/>
  <c r="Y456" i="1"/>
  <c r="Z459" i="1"/>
  <c r="BN459" i="1"/>
  <c r="BP459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86" i="1"/>
  <c r="Z460" i="1"/>
  <c r="BN460" i="1"/>
  <c r="Z464" i="1"/>
  <c r="Z465" i="1" s="1"/>
  <c r="BN464" i="1"/>
  <c r="BP464" i="1"/>
  <c r="Z469" i="1"/>
  <c r="Z470" i="1" s="1"/>
  <c r="BN469" i="1"/>
  <c r="BP469" i="1"/>
  <c r="Z473" i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Y522" i="1"/>
  <c r="BP526" i="1"/>
  <c r="BN526" i="1"/>
  <c r="Z526" i="1"/>
  <c r="Z528" i="1" s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79" i="1" l="1"/>
  <c r="Z522" i="1"/>
  <c r="Z508" i="1"/>
  <c r="Z385" i="1"/>
  <c r="Z341" i="1"/>
  <c r="Z243" i="1"/>
  <c r="Z199" i="1"/>
  <c r="Z180" i="1"/>
  <c r="Z172" i="1"/>
  <c r="Z118" i="1"/>
  <c r="Z110" i="1"/>
  <c r="Z90" i="1"/>
  <c r="Z59" i="1"/>
  <c r="Y599" i="1"/>
  <c r="Y596" i="1"/>
  <c r="Y595" i="1"/>
  <c r="Z575" i="1"/>
  <c r="Z561" i="1"/>
  <c r="Z544" i="1"/>
  <c r="Z461" i="1"/>
  <c r="Z371" i="1"/>
  <c r="Y597" i="1"/>
  <c r="Z600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<sst xmlns="http://schemas.openxmlformats.org/spreadsheetml/2006/main" count="2464" uniqueCount="786">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</sst>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0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250</v>
      </c>
      <c r="Y53" s="384">
        <f t="shared" ref="Y53:Y58" si="6">IFERROR(IF(X53="",0,CEILING((X53/$H53),1)*$H53),"")</f>
        <v>259.20000000000005</v>
      </c>
      <c r="Z53" s="36">
        <f>IFERROR(IF(Y53=0,"",ROUNDUP(Y53/H53,0)*0.02175),"")</f>
        <v>0.52200000000000002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261.11111111111109</v>
      </c>
      <c r="BN53" s="64">
        <f t="shared" ref="BN53:BN58" si="8">IFERROR(Y53*I53/H53,"0")</f>
        <v>270.72000000000003</v>
      </c>
      <c r="BO53" s="64">
        <f t="shared" ref="BO53:BO58" si="9">IFERROR(1/J53*(X53/H53),"0")</f>
        <v>0.41335978835978826</v>
      </c>
      <c r="BP53" s="64">
        <f t="shared" ref="BP53:BP58" si="10">IFERROR(1/J53*(Y53/H53),"0")</f>
        <v>0.4285714285714286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56</v>
      </c>
      <c r="Y57" s="384">
        <f t="shared" si="6"/>
        <v>59.2</v>
      </c>
      <c r="Z57" s="36">
        <f>IFERROR(IF(Y57=0,"",ROUNDUP(Y57/H57,0)*0.00937),"")</f>
        <v>0.14992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59.178378378378376</v>
      </c>
      <c r="BN57" s="64">
        <f t="shared" si="8"/>
        <v>62.56</v>
      </c>
      <c r="BO57" s="64">
        <f t="shared" si="9"/>
        <v>0.12612612612612611</v>
      </c>
      <c r="BP57" s="64">
        <f t="shared" si="10"/>
        <v>0.13333333333333333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38.283283283283282</v>
      </c>
      <c r="Y59" s="385">
        <f>IFERROR(Y53/H53,"0")+IFERROR(Y54/H54,"0")+IFERROR(Y55/H55,"0")+IFERROR(Y56/H56,"0")+IFERROR(Y57/H57,"0")+IFERROR(Y58/H58,"0")</f>
        <v>40</v>
      </c>
      <c r="Z59" s="385">
        <f>IFERROR(IF(Z53="",0,Z53),"0")+IFERROR(IF(Z54="",0,Z54),"0")+IFERROR(IF(Z55="",0,Z55),"0")+IFERROR(IF(Z56="",0,Z56),"0")+IFERROR(IF(Z57="",0,Z57),"0")+IFERROR(IF(Z58="",0,Z58),"0")</f>
        <v>0.67192000000000007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306</v>
      </c>
      <c r="Y60" s="385">
        <f>IFERROR(SUM(Y53:Y58),"0")</f>
        <v>318.40000000000003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60</v>
      </c>
      <c r="Y73" s="384">
        <f t="shared" si="11"/>
        <v>60</v>
      </c>
      <c r="Z73" s="36">
        <f>IFERROR(IF(Y73=0,"",ROUNDUP(Y73/H73,0)*0.00937),"")</f>
        <v>0.14055000000000001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63.6</v>
      </c>
      <c r="BN73" s="64">
        <f t="shared" si="13"/>
        <v>63.6</v>
      </c>
      <c r="BO73" s="64">
        <f t="shared" si="14"/>
        <v>0.125</v>
      </c>
      <c r="BP73" s="64">
        <f t="shared" si="15"/>
        <v>0.125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15</v>
      </c>
      <c r="Y76" s="385">
        <f>IFERROR(Y68/H68,"0")+IFERROR(Y69/H69,"0")+IFERROR(Y70/H70,"0")+IFERROR(Y71/H71,"0")+IFERROR(Y72/H72,"0")+IFERROR(Y73/H73,"0")+IFERROR(Y74/H74,"0")+IFERROR(Y75/H75,"0")</f>
        <v>15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0.14055000000000001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60</v>
      </c>
      <c r="Y77" s="385">
        <f>IFERROR(SUM(Y68:Y75),"0")</f>
        <v>60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100</v>
      </c>
      <c r="Y79" s="384">
        <f>IFERROR(IF(X79="",0,CEILING((X79/$H79),1)*$H79),"")</f>
        <v>108</v>
      </c>
      <c r="Z79" s="36">
        <f>IFERROR(IF(Y79=0,"",ROUNDUP(Y79/H79,0)*0.02175),"")</f>
        <v>0.21749999999999997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104.44444444444444</v>
      </c>
      <c r="BN79" s="64">
        <f>IFERROR(Y79*I79/H79,"0")</f>
        <v>112.8</v>
      </c>
      <c r="BO79" s="64">
        <f>IFERROR(1/J79*(X79/H79),"0")</f>
        <v>0.16534391534391535</v>
      </c>
      <c r="BP79" s="64">
        <f>IFERROR(1/J79*(Y79/H79),"0")</f>
        <v>0.17857142857142855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9.2592592592592595</v>
      </c>
      <c r="Y81" s="385">
        <f>IFERROR(Y79/H79,"0")+IFERROR(Y80/H80,"0")</f>
        <v>10</v>
      </c>
      <c r="Z81" s="385">
        <f>IFERROR(IF(Z79="",0,Z79),"0")+IFERROR(IF(Z80="",0,Z80),"0")</f>
        <v>0.21749999999999997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100</v>
      </c>
      <c r="Y82" s="385">
        <f>IFERROR(SUM(Y79:Y80),"0")</f>
        <v>108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45</v>
      </c>
      <c r="Y108" s="384">
        <f>IFERROR(IF(X108="",0,CEILING((X108/$H108),1)*$H108),"")</f>
        <v>45</v>
      </c>
      <c r="Z108" s="36">
        <f>IFERROR(IF(Y108=0,"",ROUNDUP(Y108/H108,0)*0.00937),"")</f>
        <v>9.3700000000000006E-2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47.099999999999994</v>
      </c>
      <c r="BN108" s="64">
        <f>IFERROR(Y108*I108/H108,"0")</f>
        <v>47.099999999999994</v>
      </c>
      <c r="BO108" s="64">
        <f>IFERROR(1/J108*(X108/H108),"0")</f>
        <v>8.3333333333333329E-2</v>
      </c>
      <c r="BP108" s="64">
        <f>IFERROR(1/J108*(Y108/H108),"0")</f>
        <v>8.3333333333333329E-2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10</v>
      </c>
      <c r="Y110" s="385">
        <f>IFERROR(Y105/H105,"0")+IFERROR(Y106/H106,"0")+IFERROR(Y107/H107,"0")+IFERROR(Y108/H108,"0")+IFERROR(Y109/H109,"0")</f>
        <v>10</v>
      </c>
      <c r="Z110" s="385">
        <f>IFERROR(IF(Z105="",0,Z105),"0")+IFERROR(IF(Z106="",0,Z106),"0")+IFERROR(IF(Z107="",0,Z107),"0")+IFERROR(IF(Z108="",0,Z108),"0")+IFERROR(IF(Z109="",0,Z109),"0")</f>
        <v>9.3700000000000006E-2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45</v>
      </c>
      <c r="Y111" s="385">
        <f>IFERROR(SUM(Y105:Y109),"0")</f>
        <v>45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135</v>
      </c>
      <c r="Y117" s="384">
        <f>IFERROR(IF(X117="",0,CEILING((X117/$H117),1)*$H117),"")</f>
        <v>135</v>
      </c>
      <c r="Z117" s="36">
        <f>IFERROR(IF(Y117=0,"",ROUNDUP(Y117/H117,0)*0.00937),"")</f>
        <v>0.46849999999999997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149.39999999999998</v>
      </c>
      <c r="BN117" s="64">
        <f>IFERROR(Y117*I117/H117,"0")</f>
        <v>149.39999999999998</v>
      </c>
      <c r="BO117" s="64">
        <f>IFERROR(1/J117*(X117/H117),"0")</f>
        <v>0.41666666666666669</v>
      </c>
      <c r="BP117" s="64">
        <f>IFERROR(1/J117*(Y117/H117),"0")</f>
        <v>0.41666666666666669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50</v>
      </c>
      <c r="Y118" s="385">
        <f>IFERROR(Y113/H113,"0")+IFERROR(Y114/H114,"0")+IFERROR(Y115/H115,"0")+IFERROR(Y116/H116,"0")+IFERROR(Y117/H117,"0")</f>
        <v>50</v>
      </c>
      <c r="Z118" s="385">
        <f>IFERROR(IF(Z113="",0,Z113),"0")+IFERROR(IF(Z114="",0,Z114),"0")+IFERROR(IF(Z115="",0,Z115),"0")+IFERROR(IF(Z116="",0,Z116),"0")+IFERROR(IF(Z117="",0,Z117),"0")</f>
        <v>0.46849999999999997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135</v>
      </c>
      <c r="Y119" s="385">
        <f>IFERROR(SUM(Y113:Y117),"0")</f>
        <v>135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300</v>
      </c>
      <c r="Y123" s="384">
        <f>IFERROR(IF(X123="",0,CEILING((X123/$H123),1)*$H123),"")</f>
        <v>302.39999999999998</v>
      </c>
      <c r="Z123" s="36">
        <f>IFERROR(IF(Y123=0,"",ROUNDUP(Y123/H123,0)*0.02175),"")</f>
        <v>0.58724999999999994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312.85714285714289</v>
      </c>
      <c r="BN123" s="64">
        <f>IFERROR(Y123*I123/H123,"0")</f>
        <v>315.36</v>
      </c>
      <c r="BO123" s="64">
        <f>IFERROR(1/J123*(X123/H123),"0")</f>
        <v>0.47831632653061229</v>
      </c>
      <c r="BP123" s="64">
        <f>IFERROR(1/J123*(Y123/H123),"0")</f>
        <v>0.4821428571428571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225</v>
      </c>
      <c r="Y125" s="384">
        <f>IFERROR(IF(X125="",0,CEILING((X125/$H125),1)*$H125),"")</f>
        <v>225</v>
      </c>
      <c r="Z125" s="36">
        <f>IFERROR(IF(Y125=0,"",ROUNDUP(Y125/H125,0)*0.00937),"")</f>
        <v>0.46849999999999997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237</v>
      </c>
      <c r="BN125" s="64">
        <f>IFERROR(Y125*I125/H125,"0")</f>
        <v>237</v>
      </c>
      <c r="BO125" s="64">
        <f>IFERROR(1/J125*(X125/H125),"0")</f>
        <v>0.41666666666666669</v>
      </c>
      <c r="BP125" s="64">
        <f>IFERROR(1/J125*(Y125/H125),"0")</f>
        <v>0.41666666666666669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76.785714285714292</v>
      </c>
      <c r="Y127" s="385">
        <f>IFERROR(Y122/H122,"0")+IFERROR(Y123/H123,"0")+IFERROR(Y124/H124,"0")+IFERROR(Y125/H125,"0")+IFERROR(Y126/H126,"0")</f>
        <v>77</v>
      </c>
      <c r="Z127" s="385">
        <f>IFERROR(IF(Z122="",0,Z122),"0")+IFERROR(IF(Z123="",0,Z123),"0")+IFERROR(IF(Z124="",0,Z124),"0")+IFERROR(IF(Z125="",0,Z125),"0")+IFERROR(IF(Z126="",0,Z126),"0")</f>
        <v>1.05575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525</v>
      </c>
      <c r="Y128" s="385">
        <f>IFERROR(SUM(Y122:Y126),"0")</f>
        <v>527.4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100</v>
      </c>
      <c r="Y139" s="384">
        <f t="shared" si="21"/>
        <v>100.80000000000001</v>
      </c>
      <c r="Z139" s="36">
        <f>IFERROR(IF(Y139=0,"",ROUNDUP(Y139/H139,0)*0.02175),"")</f>
        <v>0.26100000000000001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106.64285714285715</v>
      </c>
      <c r="BN139" s="64">
        <f t="shared" si="23"/>
        <v>107.49600000000001</v>
      </c>
      <c r="BO139" s="64">
        <f t="shared" si="24"/>
        <v>0.21258503401360543</v>
      </c>
      <c r="BP139" s="64">
        <f t="shared" si="25"/>
        <v>0.21428571428571427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113</v>
      </c>
      <c r="Y141" s="384">
        <f t="shared" si="21"/>
        <v>113.4</v>
      </c>
      <c r="Z141" s="36">
        <f>IFERROR(IF(Y141=0,"",ROUNDUP(Y141/H141,0)*0.00753),"")</f>
        <v>0.31625999999999999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124.3837037037037</v>
      </c>
      <c r="BN141" s="64">
        <f t="shared" si="23"/>
        <v>124.824</v>
      </c>
      <c r="BO141" s="64">
        <f t="shared" si="24"/>
        <v>0.26828110161443491</v>
      </c>
      <c r="BP141" s="64">
        <f t="shared" si="25"/>
        <v>0.26923076923076922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53.756613756613753</v>
      </c>
      <c r="Y144" s="385">
        <f>IFERROR(Y138/H138,"0")+IFERROR(Y139/H139,"0")+IFERROR(Y140/H140,"0")+IFERROR(Y141/H141,"0")+IFERROR(Y142/H142,"0")+IFERROR(Y143/H143,"0")</f>
        <v>54</v>
      </c>
      <c r="Z144" s="385">
        <f>IFERROR(IF(Z138="",0,Z138),"0")+IFERROR(IF(Z139="",0,Z139),"0")+IFERROR(IF(Z140="",0,Z140),"0")+IFERROR(IF(Z141="",0,Z141),"0")+IFERROR(IF(Z142="",0,Z142),"0")+IFERROR(IF(Z143="",0,Z143),"0")</f>
        <v>0.57726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213</v>
      </c>
      <c r="Y145" s="385">
        <f>IFERROR(SUM(Y138:Y143),"0")</f>
        <v>214.20000000000002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70</v>
      </c>
      <c r="Y194" s="384">
        <f t="shared" si="26"/>
        <v>71.400000000000006</v>
      </c>
      <c r="Z194" s="36">
        <f>IFERROR(IF(Y194=0,"",ROUNDUP(Y194/H194,0)*0.00502),"")</f>
        <v>0.17068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74.333333333333329</v>
      </c>
      <c r="BN194" s="64">
        <f t="shared" si="28"/>
        <v>75.820000000000007</v>
      </c>
      <c r="BO194" s="64">
        <f t="shared" si="29"/>
        <v>0.14245014245014245</v>
      </c>
      <c r="BP194" s="64">
        <f t="shared" si="30"/>
        <v>0.14529914529914531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105</v>
      </c>
      <c r="Y196" s="384">
        <f t="shared" si="26"/>
        <v>105</v>
      </c>
      <c r="Z196" s="36">
        <f>IFERROR(IF(Y196=0,"",ROUNDUP(Y196/H196,0)*0.00502),"")</f>
        <v>0.251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110.00000000000001</v>
      </c>
      <c r="BN196" s="64">
        <f t="shared" si="28"/>
        <v>110.00000000000001</v>
      </c>
      <c r="BO196" s="64">
        <f t="shared" si="29"/>
        <v>0.21367521367521369</v>
      </c>
      <c r="BP196" s="64">
        <f t="shared" si="30"/>
        <v>0.21367521367521369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83.333333333333329</v>
      </c>
      <c r="Y199" s="385">
        <f>IFERROR(Y191/H191,"0")+IFERROR(Y192/H192,"0")+IFERROR(Y193/H193,"0")+IFERROR(Y194/H194,"0")+IFERROR(Y195/H195,"0")+IFERROR(Y196/H196,"0")+IFERROR(Y197/H197,"0")+IFERROR(Y198/H198,"0")</f>
        <v>84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0.42168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175</v>
      </c>
      <c r="Y200" s="385">
        <f>IFERROR(SUM(Y191:Y198),"0")</f>
        <v>176.4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35</v>
      </c>
      <c r="Y209" s="384">
        <f>IFERROR(IF(X209="",0,CEILING((X209/$H209),1)*$H209),"")</f>
        <v>35.700000000000003</v>
      </c>
      <c r="Z209" s="36">
        <f>IFERROR(IF(Y209=0,"",ROUNDUP(Y209/H209,0)*0.00753),"")</f>
        <v>0.12801000000000001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38.333333333333329</v>
      </c>
      <c r="BN209" s="64">
        <f>IFERROR(Y209*I209/H209,"0")</f>
        <v>39.1</v>
      </c>
      <c r="BO209" s="64">
        <f>IFERROR(1/J209*(X209/H209),"0")</f>
        <v>0.10683760683760682</v>
      </c>
      <c r="BP209" s="64">
        <f>IFERROR(1/J209*(Y209/H209),"0")</f>
        <v>0.10897435897435898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16.666666666666664</v>
      </c>
      <c r="Y210" s="385">
        <f>IFERROR(Y208/H208,"0")+IFERROR(Y209/H209,"0")</f>
        <v>17</v>
      </c>
      <c r="Z210" s="385">
        <f>IFERROR(IF(Z208="",0,Z208),"0")+IFERROR(IF(Z209="",0,Z209),"0")</f>
        <v>0.12801000000000001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35</v>
      </c>
      <c r="Y211" s="385">
        <f>IFERROR(SUM(Y208:Y209),"0")</f>
        <v>35.700000000000003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400</v>
      </c>
      <c r="Y213" s="384">
        <f t="shared" ref="Y213:Y220" si="31">IFERROR(IF(X213="",0,CEILING((X213/$H213),1)*$H213),"")</f>
        <v>405</v>
      </c>
      <c r="Z213" s="36">
        <f>IFERROR(IF(Y213=0,"",ROUNDUP(Y213/H213,0)*0.00937),"")</f>
        <v>0.70274999999999999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415.55555555555554</v>
      </c>
      <c r="BN213" s="64">
        <f t="shared" ref="BN213:BN220" si="33">IFERROR(Y213*I213/H213,"0")</f>
        <v>420.75</v>
      </c>
      <c r="BO213" s="64">
        <f t="shared" ref="BO213:BO220" si="34">IFERROR(1/J213*(X213/H213),"0")</f>
        <v>0.61728395061728392</v>
      </c>
      <c r="BP213" s="64">
        <f t="shared" ref="BP213:BP220" si="35">IFERROR(1/J213*(Y213/H213),"0")</f>
        <v>0.625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74.074074074074076</v>
      </c>
      <c r="Y221" s="385">
        <f>IFERROR(Y213/H213,"0")+IFERROR(Y214/H214,"0")+IFERROR(Y215/H215,"0")+IFERROR(Y216/H216,"0")+IFERROR(Y217/H217,"0")+IFERROR(Y218/H218,"0")+IFERROR(Y219/H219,"0")+IFERROR(Y220/H220,"0")</f>
        <v>75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0.70274999999999999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400</v>
      </c>
      <c r="Y222" s="385">
        <f>IFERROR(SUM(Y213:Y220),"0")</f>
        <v>405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500</v>
      </c>
      <c r="Y227" s="384">
        <f t="shared" si="36"/>
        <v>504.59999999999997</v>
      </c>
      <c r="Z227" s="36">
        <f>IFERROR(IF(Y227=0,"",ROUNDUP(Y227/H227,0)*0.02175),"")</f>
        <v>1.2614999999999998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532.41379310344837</v>
      </c>
      <c r="BN227" s="64">
        <f t="shared" si="38"/>
        <v>537.31200000000001</v>
      </c>
      <c r="BO227" s="64">
        <f t="shared" si="39"/>
        <v>1.0262725779967159</v>
      </c>
      <c r="BP227" s="64">
        <f t="shared" si="40"/>
        <v>1.0357142857142856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100</v>
      </c>
      <c r="Y228" s="384">
        <f t="shared" si="36"/>
        <v>100.8</v>
      </c>
      <c r="Z228" s="36">
        <f t="shared" ref="Z228:Z234" si="41">IFERROR(IF(Y228=0,"",ROUNDUP(Y228/H228,0)*0.00753),"")</f>
        <v>0.31625999999999999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112.08333333333334</v>
      </c>
      <c r="BN228" s="64">
        <f t="shared" si="38"/>
        <v>112.98</v>
      </c>
      <c r="BO228" s="64">
        <f t="shared" si="39"/>
        <v>0.26709401709401709</v>
      </c>
      <c r="BP228" s="64">
        <f t="shared" si="40"/>
        <v>0.26923076923076922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240</v>
      </c>
      <c r="Y230" s="384">
        <f t="shared" si="36"/>
        <v>240</v>
      </c>
      <c r="Z230" s="36">
        <f t="shared" si="41"/>
        <v>0.753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267.20000000000005</v>
      </c>
      <c r="BN230" s="64">
        <f t="shared" si="38"/>
        <v>267.20000000000005</v>
      </c>
      <c r="BO230" s="64">
        <f t="shared" si="39"/>
        <v>0.64102564102564097</v>
      </c>
      <c r="BP230" s="64">
        <f t="shared" si="40"/>
        <v>0.64102564102564097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280</v>
      </c>
      <c r="Y231" s="384">
        <f t="shared" si="36"/>
        <v>280.8</v>
      </c>
      <c r="Z231" s="36">
        <f t="shared" si="41"/>
        <v>0.88101000000000007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311.73333333333341</v>
      </c>
      <c r="BN231" s="64">
        <f t="shared" si="38"/>
        <v>312.62400000000008</v>
      </c>
      <c r="BO231" s="64">
        <f t="shared" si="39"/>
        <v>0.74786324786324787</v>
      </c>
      <c r="BP231" s="64">
        <f t="shared" si="40"/>
        <v>0.75000000000000011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40</v>
      </c>
      <c r="Y233" s="384">
        <f t="shared" si="36"/>
        <v>40.799999999999997</v>
      </c>
      <c r="Z233" s="36">
        <f t="shared" si="41"/>
        <v>0.12801000000000001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44.533333333333339</v>
      </c>
      <c r="BN233" s="64">
        <f t="shared" si="38"/>
        <v>45.423999999999999</v>
      </c>
      <c r="BO233" s="64">
        <f t="shared" si="39"/>
        <v>0.10683760683760685</v>
      </c>
      <c r="BP233" s="64">
        <f t="shared" si="40"/>
        <v>0.10897435897435898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60</v>
      </c>
      <c r="Y234" s="384">
        <f t="shared" si="36"/>
        <v>60</v>
      </c>
      <c r="Z234" s="36">
        <f t="shared" si="41"/>
        <v>0.18825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66.95</v>
      </c>
      <c r="BN234" s="64">
        <f t="shared" si="38"/>
        <v>66.95</v>
      </c>
      <c r="BO234" s="64">
        <f t="shared" si="39"/>
        <v>0.16025641025641024</v>
      </c>
      <c r="BP234" s="64">
        <f t="shared" si="40"/>
        <v>0.16025641025641024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357.4712643678161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359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3.5280299999999998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1220</v>
      </c>
      <c r="Y236" s="385">
        <f>IFERROR(SUM(Y224:Y234),"0")</f>
        <v>1227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60</v>
      </c>
      <c r="Y242" s="384">
        <f>IFERROR(IF(X242="",0,CEILING((X242/$H242),1)*$H242),"")</f>
        <v>60</v>
      </c>
      <c r="Z242" s="36">
        <f>IFERROR(IF(Y242=0,"",ROUNDUP(Y242/H242,0)*0.00753),"")</f>
        <v>0.18825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66.800000000000011</v>
      </c>
      <c r="BN242" s="64">
        <f>IFERROR(Y242*I242/H242,"0")</f>
        <v>66.800000000000011</v>
      </c>
      <c r="BO242" s="64">
        <f>IFERROR(1/J242*(X242/H242),"0")</f>
        <v>0.16025641025641024</v>
      </c>
      <c r="BP242" s="64">
        <f>IFERROR(1/J242*(Y242/H242),"0")</f>
        <v>0.16025641025641024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25</v>
      </c>
      <c r="Y243" s="385">
        <f>IFERROR(Y238/H238,"0")+IFERROR(Y239/H239,"0")+IFERROR(Y240/H240,"0")+IFERROR(Y241/H241,"0")+IFERROR(Y242/H242,"0")</f>
        <v>25</v>
      </c>
      <c r="Z243" s="385">
        <f>IFERROR(IF(Z238="",0,Z238),"0")+IFERROR(IF(Z239="",0,Z239),"0")+IFERROR(IF(Z240="",0,Z240),"0")+IFERROR(IF(Z241="",0,Z241),"0")+IFERROR(IF(Z242="",0,Z242),"0")</f>
        <v>0.18825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60</v>
      </c>
      <c r="Y244" s="385">
        <f>IFERROR(SUM(Y238:Y242),"0")</f>
        <v>60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300</v>
      </c>
      <c r="Y260" s="384">
        <f t="shared" si="47"/>
        <v>301.59999999999997</v>
      </c>
      <c r="Z260" s="36">
        <f>IFERROR(IF(Y260=0,"",ROUNDUP(Y260/H260,0)*0.02175),"")</f>
        <v>0.5655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312.41379310344831</v>
      </c>
      <c r="BN260" s="64">
        <f t="shared" si="49"/>
        <v>314.08</v>
      </c>
      <c r="BO260" s="64">
        <f t="shared" si="50"/>
        <v>0.46182266009852213</v>
      </c>
      <c r="BP260" s="64">
        <f t="shared" si="51"/>
        <v>0.46428571428571419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25.862068965517242</v>
      </c>
      <c r="Y267" s="385">
        <f>IFERROR(Y259/H259,"0")+IFERROR(Y260/H260,"0")+IFERROR(Y261/H261,"0")+IFERROR(Y262/H262,"0")+IFERROR(Y263/H263,"0")+IFERROR(Y264/H264,"0")+IFERROR(Y265/H265,"0")+IFERROR(Y266/H266,"0")</f>
        <v>25.999999999999996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0.5655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300</v>
      </c>
      <c r="Y268" s="385">
        <f>IFERROR(SUM(Y259:Y266),"0")</f>
        <v>301.59999999999997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80</v>
      </c>
      <c r="Y295" s="384">
        <f>IFERROR(IF(X295="",0,CEILING((X295/$H295),1)*$H295),"")</f>
        <v>81.599999999999994</v>
      </c>
      <c r="Z295" s="36">
        <f>IFERROR(IF(Y295=0,"",ROUNDUP(Y295/H295,0)*0.00753),"")</f>
        <v>0.25602000000000003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89.066666666666677</v>
      </c>
      <c r="BN295" s="64">
        <f>IFERROR(Y295*I295/H295,"0")</f>
        <v>90.847999999999999</v>
      </c>
      <c r="BO295" s="64">
        <f>IFERROR(1/J295*(X295/H295),"0")</f>
        <v>0.21367521367521369</v>
      </c>
      <c r="BP295" s="64">
        <f>IFERROR(1/J295*(Y295/H295),"0")</f>
        <v>0.21794871794871795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120</v>
      </c>
      <c r="Y296" s="384">
        <f>IFERROR(IF(X296="",0,CEILING((X296/$H296),1)*$H296),"")</f>
        <v>120</v>
      </c>
      <c r="Z296" s="36">
        <f>IFERROR(IF(Y296=0,"",ROUNDUP(Y296/H296,0)*0.00753),"")</f>
        <v>0.3765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130</v>
      </c>
      <c r="BN296" s="64">
        <f>IFERROR(Y296*I296/H296,"0")</f>
        <v>130</v>
      </c>
      <c r="BO296" s="64">
        <f>IFERROR(1/J296*(X296/H296),"0")</f>
        <v>0.32051282051282048</v>
      </c>
      <c r="BP296" s="64">
        <f>IFERROR(1/J296*(Y296/H296),"0")</f>
        <v>0.32051282051282048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83.333333333333343</v>
      </c>
      <c r="Y298" s="385">
        <f>IFERROR(Y293/H293,"0")+IFERROR(Y294/H294,"0")+IFERROR(Y295/H295,"0")+IFERROR(Y296/H296,"0")+IFERROR(Y297/H297,"0")</f>
        <v>84</v>
      </c>
      <c r="Z298" s="385">
        <f>IFERROR(IF(Z293="",0,Z293),"0")+IFERROR(IF(Z294="",0,Z294),"0")+IFERROR(IF(Z295="",0,Z295),"0")+IFERROR(IF(Z296="",0,Z296),"0")+IFERROR(IF(Z297="",0,Z297),"0")</f>
        <v>0.63251999999999997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200</v>
      </c>
      <c r="Y299" s="385">
        <f>IFERROR(SUM(Y293:Y297),"0")</f>
        <v>201.6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100</v>
      </c>
      <c r="Y345" s="384">
        <f>IFERROR(IF(X345="",0,CEILING((X345/$H345),1)*$H345),"")</f>
        <v>101.39999999999999</v>
      </c>
      <c r="Z345" s="36">
        <f>IFERROR(IF(Y345=0,"",ROUNDUP(Y345/H345,0)*0.02175),"")</f>
        <v>0.28275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107.23076923076924</v>
      </c>
      <c r="BN345" s="64">
        <f>IFERROR(Y345*I345/H345,"0")</f>
        <v>108.732</v>
      </c>
      <c r="BO345" s="64">
        <f>IFERROR(1/J345*(X345/H345),"0")</f>
        <v>0.22893772893772893</v>
      </c>
      <c r="BP345" s="64">
        <f>IFERROR(1/J345*(Y345/H345),"0")</f>
        <v>0.23214285714285712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12.820512820512821</v>
      </c>
      <c r="Y347" s="385">
        <f>IFERROR(Y344/H344,"0")+IFERROR(Y345/H345,"0")+IFERROR(Y346/H346,"0")</f>
        <v>13</v>
      </c>
      <c r="Z347" s="385">
        <f>IFERROR(IF(Z344="",0,Z344),"0")+IFERROR(IF(Z345="",0,Z345),"0")+IFERROR(IF(Z346="",0,Z346),"0")</f>
        <v>0.28275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100</v>
      </c>
      <c r="Y348" s="385">
        <f>IFERROR(SUM(Y344:Y346),"0")</f>
        <v>101.39999999999999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700</v>
      </c>
      <c r="Y377" s="384">
        <f t="shared" si="67"/>
        <v>705</v>
      </c>
      <c r="Z377" s="36">
        <f>IFERROR(IF(Y377=0,"",ROUNDUP(Y377/H377,0)*0.02175),"")</f>
        <v>1.0222499999999999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722.4</v>
      </c>
      <c r="BN377" s="64">
        <f t="shared" si="69"/>
        <v>727.56</v>
      </c>
      <c r="BO377" s="64">
        <f t="shared" si="70"/>
        <v>0.9722222222222221</v>
      </c>
      <c r="BP377" s="64">
        <f t="shared" si="71"/>
        <v>0.97916666666666663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400</v>
      </c>
      <c r="Y379" s="384">
        <f t="shared" si="67"/>
        <v>405</v>
      </c>
      <c r="Z379" s="36">
        <f>IFERROR(IF(Y379=0,"",ROUNDUP(Y379/H379,0)*0.02175),"")</f>
        <v>0.58724999999999994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412.8</v>
      </c>
      <c r="BN379" s="64">
        <f t="shared" si="69"/>
        <v>417.96000000000004</v>
      </c>
      <c r="BO379" s="64">
        <f t="shared" si="70"/>
        <v>0.55555555555555558</v>
      </c>
      <c r="BP379" s="64">
        <f t="shared" si="71"/>
        <v>0.5625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73.333333333333329</v>
      </c>
      <c r="Y385" s="385">
        <f>IFERROR(Y376/H376,"0")+IFERROR(Y377/H377,"0")+IFERROR(Y378/H378,"0")+IFERROR(Y379/H379,"0")+IFERROR(Y380/H380,"0")+IFERROR(Y381/H381,"0")+IFERROR(Y382/H382,"0")+IFERROR(Y383/H383,"0")+IFERROR(Y384/H384,"0")</f>
        <v>74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1.6094999999999997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1100</v>
      </c>
      <c r="Y386" s="385">
        <f>IFERROR(SUM(Y376:Y384),"0")</f>
        <v>1110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700</v>
      </c>
      <c r="Y388" s="384">
        <f>IFERROR(IF(X388="",0,CEILING((X388/$H388),1)*$H388),"")</f>
        <v>705</v>
      </c>
      <c r="Z388" s="36">
        <f>IFERROR(IF(Y388=0,"",ROUNDUP(Y388/H388,0)*0.02175),"")</f>
        <v>1.0222499999999999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722.4</v>
      </c>
      <c r="BN388" s="64">
        <f>IFERROR(Y388*I388/H388,"0")</f>
        <v>727.56</v>
      </c>
      <c r="BO388" s="64">
        <f>IFERROR(1/J388*(X388/H388),"0")</f>
        <v>0.9722222222222221</v>
      </c>
      <c r="BP388" s="64">
        <f>IFERROR(1/J388*(Y388/H388),"0")</f>
        <v>0.97916666666666663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46.666666666666664</v>
      </c>
      <c r="Y390" s="385">
        <f>IFERROR(Y388/H388,"0")+IFERROR(Y389/H389,"0")</f>
        <v>47</v>
      </c>
      <c r="Z390" s="385">
        <f>IFERROR(IF(Z388="",0,Z388),"0")+IFERROR(IF(Z389="",0,Z389),"0")</f>
        <v>1.0222499999999999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700</v>
      </c>
      <c r="Y391" s="385">
        <f>IFERROR(SUM(Y388:Y389),"0")</f>
        <v>705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900</v>
      </c>
      <c r="Y417" s="384">
        <f>IFERROR(IF(X417="",0,CEILING((X417/$H417),1)*$H417),"")</f>
        <v>904.8</v>
      </c>
      <c r="Z417" s="36">
        <f>IFERROR(IF(Y417=0,"",ROUNDUP(Y417/H417,0)*0.02175),"")</f>
        <v>2.5229999999999997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965.07692307692309</v>
      </c>
      <c r="BN417" s="64">
        <f>IFERROR(Y417*I417/H417,"0")</f>
        <v>970.22400000000016</v>
      </c>
      <c r="BO417" s="64">
        <f>IFERROR(1/J417*(X417/H417),"0")</f>
        <v>2.0604395604395602</v>
      </c>
      <c r="BP417" s="64">
        <f>IFERROR(1/J417*(Y417/H417),"0")</f>
        <v>2.0714285714285712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115.38461538461539</v>
      </c>
      <c r="Y422" s="385">
        <f>IFERROR(Y417/H417,"0")+IFERROR(Y418/H418,"0")+IFERROR(Y419/H419,"0")+IFERROR(Y420/H420,"0")+IFERROR(Y421/H421,"0")</f>
        <v>116</v>
      </c>
      <c r="Z422" s="385">
        <f>IFERROR(IF(Z417="",0,Z417),"0")+IFERROR(IF(Z418="",0,Z418),"0")+IFERROR(IF(Z419="",0,Z419),"0")+IFERROR(IF(Z420="",0,Z420),"0")+IFERROR(IF(Z421="",0,Z421),"0")</f>
        <v>2.5229999999999997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900</v>
      </c>
      <c r="Y423" s="385">
        <f>IFERROR(SUM(Y417:Y421),"0")</f>
        <v>904.8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600</v>
      </c>
      <c r="Y503" s="384">
        <f t="shared" si="83"/>
        <v>601.92000000000007</v>
      </c>
      <c r="Z503" s="36">
        <f t="shared" si="84"/>
        <v>1.36344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640.90909090909088</v>
      </c>
      <c r="BN503" s="64">
        <f t="shared" si="86"/>
        <v>642.96</v>
      </c>
      <c r="BO503" s="64">
        <f t="shared" si="87"/>
        <v>1.0926573426573427</v>
      </c>
      <c r="BP503" s="64">
        <f t="shared" si="88"/>
        <v>1.0961538461538463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600</v>
      </c>
      <c r="Y505" s="384">
        <f t="shared" si="83"/>
        <v>601.92000000000007</v>
      </c>
      <c r="Z505" s="36">
        <f t="shared" si="84"/>
        <v>1.36344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640.90909090909088</v>
      </c>
      <c r="BN505" s="64">
        <f t="shared" si="86"/>
        <v>642.96</v>
      </c>
      <c r="BO505" s="64">
        <f t="shared" si="87"/>
        <v>1.0926573426573427</v>
      </c>
      <c r="BP505" s="64">
        <f t="shared" si="88"/>
        <v>1.0961538461538463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227.27272727272725</v>
      </c>
      <c r="Y508" s="385">
        <f>IFERROR(Y500/H500,"0")+IFERROR(Y501/H501,"0")+IFERROR(Y502/H502,"0")+IFERROR(Y503/H503,"0")+IFERROR(Y504/H504,"0")+IFERROR(Y505/H505,"0")+IFERROR(Y506/H506,"0")+IFERROR(Y507/H507,"0")</f>
        <v>228.00000000000003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2.72688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1200</v>
      </c>
      <c r="Y509" s="385">
        <f>IFERROR(SUM(Y500:Y507),"0")</f>
        <v>1203.8400000000001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200</v>
      </c>
      <c r="Y511" s="384">
        <f>IFERROR(IF(X511="",0,CEILING((X511/$H511),1)*$H511),"")</f>
        <v>200.64000000000001</v>
      </c>
      <c r="Z511" s="36">
        <f>IFERROR(IF(Y511=0,"",ROUNDUP(Y511/H511,0)*0.01196),"")</f>
        <v>0.45448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213.63636363636363</v>
      </c>
      <c r="BN511" s="64">
        <f>IFERROR(Y511*I511/H511,"0")</f>
        <v>214.32</v>
      </c>
      <c r="BO511" s="64">
        <f>IFERROR(1/J511*(X511/H511),"0")</f>
        <v>0.36421911421911418</v>
      </c>
      <c r="BP511" s="64">
        <f>IFERROR(1/J511*(Y511/H511),"0")</f>
        <v>0.36538461538461542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37.878787878787875</v>
      </c>
      <c r="Y513" s="385">
        <f>IFERROR(Y511/H511,"0")+IFERROR(Y512/H512,"0")</f>
        <v>38</v>
      </c>
      <c r="Z513" s="385">
        <f>IFERROR(IF(Z511="",0,Z511),"0")+IFERROR(IF(Z512="",0,Z512),"0")</f>
        <v>0.45448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200</v>
      </c>
      <c r="Y514" s="385">
        <f>IFERROR(SUM(Y511:Y512),"0")</f>
        <v>200.64000000000001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150</v>
      </c>
      <c r="Y518" s="384">
        <f t="shared" si="89"/>
        <v>153.12</v>
      </c>
      <c r="Z518" s="36">
        <f>IFERROR(IF(Y518=0,"",ROUNDUP(Y518/H518,0)*0.01196),"")</f>
        <v>0.34683999999999998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160.22727272727272</v>
      </c>
      <c r="BN518" s="64">
        <f t="shared" si="91"/>
        <v>163.56</v>
      </c>
      <c r="BO518" s="64">
        <f t="shared" si="92"/>
        <v>0.27316433566433568</v>
      </c>
      <c r="BP518" s="64">
        <f t="shared" si="93"/>
        <v>0.27884615384615385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28.409090909090907</v>
      </c>
      <c r="Y522" s="385">
        <f>IFERROR(Y516/H516,"0")+IFERROR(Y517/H517,"0")+IFERROR(Y518/H518,"0")+IFERROR(Y519/H519,"0")+IFERROR(Y520/H520,"0")+IFERROR(Y521/H521,"0")</f>
        <v>29</v>
      </c>
      <c r="Z522" s="385">
        <f>IFERROR(IF(Z516="",0,Z516),"0")+IFERROR(IF(Z517="",0,Z517),"0")+IFERROR(IF(Z518="",0,Z518),"0")+IFERROR(IF(Z519="",0,Z519),"0")+IFERROR(IF(Z520="",0,Z520),"0")+IFERROR(IF(Z521="",0,Z521),"0")</f>
        <v>0.34683999999999998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150</v>
      </c>
      <c r="Y523" s="385">
        <f>IFERROR(SUM(Y516:Y521),"0")</f>
        <v>153.12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8124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8194.1000000000022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8622.7236232229316</v>
      </c>
      <c r="Y596" s="385">
        <f>IFERROR(SUM(BN22:BN592),"0")</f>
        <v>8696.5840000000007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16</v>
      </c>
      <c r="Y597" s="38">
        <f>ROUNDUP(SUM(BP22:BP592),0)</f>
        <v>16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9022.7236232229316</v>
      </c>
      <c r="Y598" s="385">
        <f>GrossWeightTotalR+PalletQtyTotalR*25</f>
        <v>9096.5840000000007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1460.591345591346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1471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18.357620000000001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318.40000000000003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168</v>
      </c>
      <c r="E605" s="46">
        <f>IFERROR(Y105*1,"0")+IFERROR(Y106*1,"0")+IFERROR(Y107*1,"0")+IFERROR(Y108*1,"0")+IFERROR(Y109*1,"0")+IFERROR(Y113*1,"0")+IFERROR(Y114*1,"0")+IFERROR(Y115*1,"0")+IFERROR(Y116*1,"0")+IFERROR(Y117*1,"0")</f>
        <v>180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741.6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176.4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1727.6999999999998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301.59999999999997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201.6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101.39999999999999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1815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904.8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1557.6000000000004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2024-09-13T07:41:18Z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