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5EFF927-5267-4069-B224-D20A4027D9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Y578" i="1" s="1"/>
  <c r="X574" i="1"/>
  <c r="Y573" i="1"/>
  <c r="X573" i="1"/>
  <c r="BP572" i="1"/>
  <c r="BO572" i="1"/>
  <c r="BN572" i="1"/>
  <c r="BM572" i="1"/>
  <c r="Z572" i="1"/>
  <c r="Z573" i="1" s="1"/>
  <c r="Y572" i="1"/>
  <c r="Y574" i="1" s="1"/>
  <c r="X570" i="1"/>
  <c r="X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Y552" i="1"/>
  <c r="X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Z552" i="1" s="1"/>
  <c r="Y548" i="1"/>
  <c r="Y553" i="1" s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BP531" i="1"/>
  <c r="BO531" i="1"/>
  <c r="BN531" i="1"/>
  <c r="BM531" i="1"/>
  <c r="Z531" i="1"/>
  <c r="Z535" i="1" s="1"/>
  <c r="Y531" i="1"/>
  <c r="Y536" i="1" s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Z523" i="1" s="1"/>
  <c r="BO522" i="1"/>
  <c r="BM522" i="1"/>
  <c r="Y522" i="1"/>
  <c r="BP522" i="1" s="1"/>
  <c r="BO521" i="1"/>
  <c r="BM521" i="1"/>
  <c r="Y521" i="1"/>
  <c r="Y529" i="1" s="1"/>
  <c r="X517" i="1"/>
  <c r="Y516" i="1"/>
  <c r="X516" i="1"/>
  <c r="BP515" i="1"/>
  <c r="BO515" i="1"/>
  <c r="BN515" i="1"/>
  <c r="BM515" i="1"/>
  <c r="Z515" i="1"/>
  <c r="Z516" i="1" s="1"/>
  <c r="Y515" i="1"/>
  <c r="Y517" i="1" s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BP510" i="1" s="1"/>
  <c r="P510" i="1"/>
  <c r="BP509" i="1"/>
  <c r="BO509" i="1"/>
  <c r="BN509" i="1"/>
  <c r="BM509" i="1"/>
  <c r="Z509" i="1"/>
  <c r="Y509" i="1"/>
  <c r="Y512" i="1" s="1"/>
  <c r="P509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Y506" i="1" s="1"/>
  <c r="P500" i="1"/>
  <c r="X498" i="1"/>
  <c r="X497" i="1"/>
  <c r="BO496" i="1"/>
  <c r="BM496" i="1"/>
  <c r="Y496" i="1"/>
  <c r="Y498" i="1" s="1"/>
  <c r="P496" i="1"/>
  <c r="BP495" i="1"/>
  <c r="BO495" i="1"/>
  <c r="BN495" i="1"/>
  <c r="BM495" i="1"/>
  <c r="Z495" i="1"/>
  <c r="Y495" i="1"/>
  <c r="Y497" i="1" s="1"/>
  <c r="P495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AB589" i="1" s="1"/>
  <c r="P484" i="1"/>
  <c r="X480" i="1"/>
  <c r="X479" i="1"/>
  <c r="BO478" i="1"/>
  <c r="BM478" i="1"/>
  <c r="Y478" i="1"/>
  <c r="AA589" i="1" s="1"/>
  <c r="P478" i="1"/>
  <c r="X475" i="1"/>
  <c r="X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Z589" i="1" s="1"/>
  <c r="P471" i="1"/>
  <c r="X468" i="1"/>
  <c r="X467" i="1"/>
  <c r="BO466" i="1"/>
  <c r="BM466" i="1"/>
  <c r="Y466" i="1"/>
  <c r="Y468" i="1" s="1"/>
  <c r="P466" i="1"/>
  <c r="X464" i="1"/>
  <c r="X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Y464" i="1" s="1"/>
  <c r="P458" i="1"/>
  <c r="BP457" i="1"/>
  <c r="BO457" i="1"/>
  <c r="BN457" i="1"/>
  <c r="BM457" i="1"/>
  <c r="Z457" i="1"/>
  <c r="Y457" i="1"/>
  <c r="Y463" i="1" s="1"/>
  <c r="P457" i="1"/>
  <c r="X455" i="1"/>
  <c r="Y454" i="1"/>
  <c r="X454" i="1"/>
  <c r="BP453" i="1"/>
  <c r="BO453" i="1"/>
  <c r="BN453" i="1"/>
  <c r="BM453" i="1"/>
  <c r="Z453" i="1"/>
  <c r="Z454" i="1" s="1"/>
  <c r="Y453" i="1"/>
  <c r="P453" i="1"/>
  <c r="X450" i="1"/>
  <c r="Y449" i="1"/>
  <c r="X449" i="1"/>
  <c r="BP448" i="1"/>
  <c r="BO448" i="1"/>
  <c r="BN448" i="1"/>
  <c r="BM448" i="1"/>
  <c r="Z448" i="1"/>
  <c r="Z449" i="1" s="1"/>
  <c r="Y448" i="1"/>
  <c r="Y450" i="1" s="1"/>
  <c r="P448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Y445" i="1" s="1"/>
  <c r="P443" i="1"/>
  <c r="X441" i="1"/>
  <c r="X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BP431" i="1" s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Y441" i="1" s="1"/>
  <c r="P419" i="1"/>
  <c r="X417" i="1"/>
  <c r="Y416" i="1"/>
  <c r="X416" i="1"/>
  <c r="BP415" i="1"/>
  <c r="BO415" i="1"/>
  <c r="BN415" i="1"/>
  <c r="BM415" i="1"/>
  <c r="Z415" i="1"/>
  <c r="Z416" i="1" s="1"/>
  <c r="Y415" i="1"/>
  <c r="P415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Y406" i="1" s="1"/>
  <c r="P402" i="1"/>
  <c r="BP401" i="1"/>
  <c r="BO401" i="1"/>
  <c r="BN401" i="1"/>
  <c r="BM401" i="1"/>
  <c r="Z401" i="1"/>
  <c r="Y401" i="1"/>
  <c r="Y407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Y381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N362" i="1"/>
  <c r="BM362" i="1"/>
  <c r="Z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5" i="1" s="1"/>
  <c r="P353" i="1"/>
  <c r="BP352" i="1"/>
  <c r="BO352" i="1"/>
  <c r="BN352" i="1"/>
  <c r="BM352" i="1"/>
  <c r="Z352" i="1"/>
  <c r="Y352" i="1"/>
  <c r="P352" i="1"/>
  <c r="X350" i="1"/>
  <c r="Y349" i="1"/>
  <c r="X349" i="1"/>
  <c r="BP348" i="1"/>
  <c r="BO348" i="1"/>
  <c r="BN348" i="1"/>
  <c r="BM348" i="1"/>
  <c r="Z348" i="1"/>
  <c r="Z349" i="1" s="1"/>
  <c r="Y348" i="1"/>
  <c r="P348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5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Y310" i="1" s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Y266" i="1"/>
  <c r="X266" i="1"/>
  <c r="BP265" i="1"/>
  <c r="BO265" i="1"/>
  <c r="BN265" i="1"/>
  <c r="BM265" i="1"/>
  <c r="Z265" i="1"/>
  <c r="Z266" i="1" s="1"/>
  <c r="Y265" i="1"/>
  <c r="O589" i="1" s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Y240" i="1" s="1"/>
  <c r="P232" i="1"/>
  <c r="BP231" i="1"/>
  <c r="BO231" i="1"/>
  <c r="BN231" i="1"/>
  <c r="BM231" i="1"/>
  <c r="Z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20" i="1"/>
  <c r="X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Y22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Y170" i="1" s="1"/>
  <c r="P168" i="1"/>
  <c r="BP167" i="1"/>
  <c r="BO167" i="1"/>
  <c r="BN167" i="1"/>
  <c r="BM167" i="1"/>
  <c r="Z167" i="1"/>
  <c r="Y167" i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X65" i="1"/>
  <c r="X64" i="1"/>
  <c r="BO63" i="1"/>
  <c r="BM63" i="1"/>
  <c r="Y63" i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P34" i="1"/>
  <c r="BO34" i="1"/>
  <c r="BN34" i="1"/>
  <c r="BM34" i="1"/>
  <c r="Z34" i="1"/>
  <c r="Y34" i="1"/>
  <c r="P34" i="1"/>
  <c r="BO33" i="1"/>
  <c r="BN33" i="1"/>
  <c r="BM33" i="1"/>
  <c r="Z33" i="1"/>
  <c r="Y33" i="1"/>
  <c r="BP33" i="1" s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79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89" i="1"/>
  <c r="X580" i="1"/>
  <c r="X581" i="1"/>
  <c r="X583" i="1"/>
  <c r="Y24" i="1"/>
  <c r="Z26" i="1"/>
  <c r="BN26" i="1"/>
  <c r="BP26" i="1"/>
  <c r="Z28" i="1"/>
  <c r="BN28" i="1"/>
  <c r="Z30" i="1"/>
  <c r="BN30" i="1"/>
  <c r="BP55" i="1"/>
  <c r="BN55" i="1"/>
  <c r="Z55" i="1"/>
  <c r="BP63" i="1"/>
  <c r="BN63" i="1"/>
  <c r="Z63" i="1"/>
  <c r="Z64" i="1" s="1"/>
  <c r="Y65" i="1"/>
  <c r="BP69" i="1"/>
  <c r="BN69" i="1"/>
  <c r="Z69" i="1"/>
  <c r="BP73" i="1"/>
  <c r="BN73" i="1"/>
  <c r="Z73" i="1"/>
  <c r="Y76" i="1"/>
  <c r="BP80" i="1"/>
  <c r="BN80" i="1"/>
  <c r="Z80" i="1"/>
  <c r="Z81" i="1" s="1"/>
  <c r="Y82" i="1"/>
  <c r="Y91" i="1"/>
  <c r="BP84" i="1"/>
  <c r="BN84" i="1"/>
  <c r="Z84" i="1"/>
  <c r="BP88" i="1"/>
  <c r="BN88" i="1"/>
  <c r="Z88" i="1"/>
  <c r="Y95" i="1"/>
  <c r="BP100" i="1"/>
  <c r="BN100" i="1"/>
  <c r="Z100" i="1"/>
  <c r="E589" i="1"/>
  <c r="Y110" i="1"/>
  <c r="BP105" i="1"/>
  <c r="BN105" i="1"/>
  <c r="Z105" i="1"/>
  <c r="BP109" i="1"/>
  <c r="BN109" i="1"/>
  <c r="Z109" i="1"/>
  <c r="Y111" i="1"/>
  <c r="Y118" i="1"/>
  <c r="BP113" i="1"/>
  <c r="BN113" i="1"/>
  <c r="Z113" i="1"/>
  <c r="BP117" i="1"/>
  <c r="BN117" i="1"/>
  <c r="Z117" i="1"/>
  <c r="Y119" i="1"/>
  <c r="F589" i="1"/>
  <c r="Y127" i="1"/>
  <c r="BP122" i="1"/>
  <c r="BN122" i="1"/>
  <c r="Z122" i="1"/>
  <c r="BP126" i="1"/>
  <c r="BN126" i="1"/>
  <c r="Z126" i="1"/>
  <c r="Y128" i="1"/>
  <c r="Y136" i="1"/>
  <c r="BP130" i="1"/>
  <c r="BN130" i="1"/>
  <c r="Z130" i="1"/>
  <c r="BP133" i="1"/>
  <c r="BN133" i="1"/>
  <c r="Z133" i="1"/>
  <c r="Y144" i="1"/>
  <c r="BP141" i="1"/>
  <c r="BN141" i="1"/>
  <c r="Z141" i="1"/>
  <c r="Z156" i="1"/>
  <c r="BP154" i="1"/>
  <c r="BN154" i="1"/>
  <c r="Z154" i="1"/>
  <c r="Y165" i="1"/>
  <c r="BP162" i="1"/>
  <c r="BN162" i="1"/>
  <c r="Z162" i="1"/>
  <c r="Y171" i="1"/>
  <c r="BP176" i="1"/>
  <c r="BN176" i="1"/>
  <c r="Z176" i="1"/>
  <c r="BP180" i="1"/>
  <c r="BN180" i="1"/>
  <c r="Z180" i="1"/>
  <c r="BP193" i="1"/>
  <c r="BN193" i="1"/>
  <c r="Z193" i="1"/>
  <c r="Z194" i="1" s="1"/>
  <c r="Y195" i="1"/>
  <c r="Y206" i="1"/>
  <c r="BP197" i="1"/>
  <c r="BN197" i="1"/>
  <c r="Z197" i="1"/>
  <c r="BP201" i="1"/>
  <c r="BN201" i="1"/>
  <c r="Z201" i="1"/>
  <c r="Y205" i="1"/>
  <c r="BP209" i="1"/>
  <c r="BN209" i="1"/>
  <c r="Z209" i="1"/>
  <c r="Z219" i="1" s="1"/>
  <c r="BP213" i="1"/>
  <c r="BN213" i="1"/>
  <c r="Z213" i="1"/>
  <c r="BP217" i="1"/>
  <c r="BN217" i="1"/>
  <c r="Z217" i="1"/>
  <c r="Y228" i="1"/>
  <c r="BP225" i="1"/>
  <c r="BN225" i="1"/>
  <c r="Z225" i="1"/>
  <c r="BP234" i="1"/>
  <c r="BN234" i="1"/>
  <c r="Z234" i="1"/>
  <c r="BP238" i="1"/>
  <c r="BN238" i="1"/>
  <c r="Z238" i="1"/>
  <c r="K589" i="1"/>
  <c r="Y252" i="1"/>
  <c r="BP243" i="1"/>
  <c r="BN243" i="1"/>
  <c r="Z243" i="1"/>
  <c r="BP247" i="1"/>
  <c r="BN247" i="1"/>
  <c r="Z247" i="1"/>
  <c r="Y251" i="1"/>
  <c r="BP257" i="1"/>
  <c r="BN257" i="1"/>
  <c r="Z257" i="1"/>
  <c r="Y261" i="1"/>
  <c r="BP271" i="1"/>
  <c r="BN271" i="1"/>
  <c r="Z271" i="1"/>
  <c r="Z273" i="1" s="1"/>
  <c r="BP280" i="1"/>
  <c r="BN280" i="1"/>
  <c r="Z280" i="1"/>
  <c r="Y297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Z325" i="1" s="1"/>
  <c r="BP324" i="1"/>
  <c r="BN324" i="1"/>
  <c r="Z324" i="1"/>
  <c r="Y326" i="1"/>
  <c r="Y331" i="1"/>
  <c r="BP328" i="1"/>
  <c r="BN328" i="1"/>
  <c r="Z328" i="1"/>
  <c r="Y339" i="1"/>
  <c r="Z344" i="1"/>
  <c r="BP342" i="1"/>
  <c r="BN342" i="1"/>
  <c r="Z342" i="1"/>
  <c r="Y356" i="1"/>
  <c r="BP361" i="1"/>
  <c r="BN361" i="1"/>
  <c r="Z361" i="1"/>
  <c r="BP384" i="1"/>
  <c r="BN384" i="1"/>
  <c r="Z384" i="1"/>
  <c r="Z385" i="1" s="1"/>
  <c r="Y386" i="1"/>
  <c r="Y394" i="1"/>
  <c r="BP390" i="1"/>
  <c r="BN390" i="1"/>
  <c r="Z390" i="1"/>
  <c r="Z393" i="1" s="1"/>
  <c r="F9" i="1"/>
  <c r="J9" i="1"/>
  <c r="BP35" i="1"/>
  <c r="Y581" i="1" s="1"/>
  <c r="BN35" i="1"/>
  <c r="Y580" i="1" s="1"/>
  <c r="Z35" i="1"/>
  <c r="Y37" i="1"/>
  <c r="Y40" i="1"/>
  <c r="Y583" i="1" s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589" i="1"/>
  <c r="Y60" i="1"/>
  <c r="BP53" i="1"/>
  <c r="BN53" i="1"/>
  <c r="Z53" i="1"/>
  <c r="BP57" i="1"/>
  <c r="BN57" i="1"/>
  <c r="Z57" i="1"/>
  <c r="BP71" i="1"/>
  <c r="BN71" i="1"/>
  <c r="Z71" i="1"/>
  <c r="Z76" i="1" s="1"/>
  <c r="BP74" i="1"/>
  <c r="BN74" i="1"/>
  <c r="Z74" i="1"/>
  <c r="BP86" i="1"/>
  <c r="BN86" i="1"/>
  <c r="Z86" i="1"/>
  <c r="Y90" i="1"/>
  <c r="BP94" i="1"/>
  <c r="BN94" i="1"/>
  <c r="Z94" i="1"/>
  <c r="Z95" i="1" s="1"/>
  <c r="Y96" i="1"/>
  <c r="Y101" i="1"/>
  <c r="BP98" i="1"/>
  <c r="BN98" i="1"/>
  <c r="Z98" i="1"/>
  <c r="Z101" i="1" s="1"/>
  <c r="BP107" i="1"/>
  <c r="BN107" i="1"/>
  <c r="Z107" i="1"/>
  <c r="BP115" i="1"/>
  <c r="BN115" i="1"/>
  <c r="Z115" i="1"/>
  <c r="BP124" i="1"/>
  <c r="BN124" i="1"/>
  <c r="Z124" i="1"/>
  <c r="BP131" i="1"/>
  <c r="BN131" i="1"/>
  <c r="Z131" i="1"/>
  <c r="Y135" i="1"/>
  <c r="BP139" i="1"/>
  <c r="BN139" i="1"/>
  <c r="Z139" i="1"/>
  <c r="Z144" i="1" s="1"/>
  <c r="BP143" i="1"/>
  <c r="BN143" i="1"/>
  <c r="Z143" i="1"/>
  <c r="Y145" i="1"/>
  <c r="Y150" i="1"/>
  <c r="BP147" i="1"/>
  <c r="BN147" i="1"/>
  <c r="Z147" i="1"/>
  <c r="Z149" i="1" s="1"/>
  <c r="BP160" i="1"/>
  <c r="BN160" i="1"/>
  <c r="Z160" i="1"/>
  <c r="Z164" i="1" s="1"/>
  <c r="Y164" i="1"/>
  <c r="Z170" i="1"/>
  <c r="BP168" i="1"/>
  <c r="BN168" i="1"/>
  <c r="Z168" i="1"/>
  <c r="BP178" i="1"/>
  <c r="BN178" i="1"/>
  <c r="Z178" i="1"/>
  <c r="BP182" i="1"/>
  <c r="BN182" i="1"/>
  <c r="Z182" i="1"/>
  <c r="Y184" i="1"/>
  <c r="I589" i="1"/>
  <c r="Y190" i="1"/>
  <c r="BP187" i="1"/>
  <c r="BN187" i="1"/>
  <c r="Z187" i="1"/>
  <c r="Z189" i="1" s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19" i="1"/>
  <c r="BP223" i="1"/>
  <c r="BN223" i="1"/>
  <c r="Z223" i="1"/>
  <c r="Z227" i="1" s="1"/>
  <c r="Y227" i="1"/>
  <c r="BP232" i="1"/>
  <c r="BN232" i="1"/>
  <c r="Z232" i="1"/>
  <c r="Z239" i="1" s="1"/>
  <c r="BP236" i="1"/>
  <c r="BN236" i="1"/>
  <c r="Z236" i="1"/>
  <c r="BP245" i="1"/>
  <c r="BN245" i="1"/>
  <c r="Z245" i="1"/>
  <c r="BP249" i="1"/>
  <c r="BN249" i="1"/>
  <c r="Z249" i="1"/>
  <c r="BP259" i="1"/>
  <c r="BN259" i="1"/>
  <c r="Z259" i="1"/>
  <c r="Z261" i="1" s="1"/>
  <c r="BP278" i="1"/>
  <c r="BN278" i="1"/>
  <c r="Z278" i="1"/>
  <c r="Z282" i="1" s="1"/>
  <c r="Y282" i="1"/>
  <c r="BP296" i="1"/>
  <c r="BN296" i="1"/>
  <c r="Z296" i="1"/>
  <c r="Z297" i="1" s="1"/>
  <c r="Y298" i="1"/>
  <c r="T589" i="1"/>
  <c r="Y309" i="1"/>
  <c r="BP301" i="1"/>
  <c r="BN301" i="1"/>
  <c r="Z301" i="1"/>
  <c r="Z309" i="1" s="1"/>
  <c r="BP306" i="1"/>
  <c r="BN306" i="1"/>
  <c r="Z306" i="1"/>
  <c r="BP314" i="1"/>
  <c r="BN314" i="1"/>
  <c r="Z314" i="1"/>
  <c r="BP322" i="1"/>
  <c r="BN322" i="1"/>
  <c r="Z322" i="1"/>
  <c r="BP330" i="1"/>
  <c r="BN330" i="1"/>
  <c r="Z330" i="1"/>
  <c r="Y332" i="1"/>
  <c r="Z338" i="1"/>
  <c r="BP336" i="1"/>
  <c r="BN336" i="1"/>
  <c r="Z336" i="1"/>
  <c r="Z355" i="1"/>
  <c r="BP353" i="1"/>
  <c r="BN353" i="1"/>
  <c r="Z353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D589" i="1"/>
  <c r="Y77" i="1"/>
  <c r="G589" i="1"/>
  <c r="Y157" i="1"/>
  <c r="H589" i="1"/>
  <c r="Y183" i="1"/>
  <c r="J589" i="1"/>
  <c r="Y239" i="1"/>
  <c r="M589" i="1"/>
  <c r="Y262" i="1"/>
  <c r="Y267" i="1"/>
  <c r="P589" i="1"/>
  <c r="Y274" i="1"/>
  <c r="Q589" i="1"/>
  <c r="Y283" i="1"/>
  <c r="Y288" i="1"/>
  <c r="S589" i="1"/>
  <c r="Y293" i="1"/>
  <c r="U589" i="1"/>
  <c r="Y350" i="1"/>
  <c r="V589" i="1"/>
  <c r="Y369" i="1"/>
  <c r="BP366" i="1"/>
  <c r="BN366" i="1"/>
  <c r="Z366" i="1"/>
  <c r="Z380" i="1"/>
  <c r="BP378" i="1"/>
  <c r="BN378" i="1"/>
  <c r="Z378" i="1"/>
  <c r="Y385" i="1"/>
  <c r="BP392" i="1"/>
  <c r="BN392" i="1"/>
  <c r="Z392" i="1"/>
  <c r="W589" i="1"/>
  <c r="Y393" i="1"/>
  <c r="Z396" i="1"/>
  <c r="Z398" i="1" s="1"/>
  <c r="BN396" i="1"/>
  <c r="BP396" i="1"/>
  <c r="Y399" i="1"/>
  <c r="Z402" i="1"/>
  <c r="Z406" i="1" s="1"/>
  <c r="BN402" i="1"/>
  <c r="BP402" i="1"/>
  <c r="Z404" i="1"/>
  <c r="BN404" i="1"/>
  <c r="X589" i="1"/>
  <c r="Y417" i="1"/>
  <c r="Z420" i="1"/>
  <c r="Z440" i="1" s="1"/>
  <c r="BN420" i="1"/>
  <c r="Z422" i="1"/>
  <c r="BN422" i="1"/>
  <c r="Z424" i="1"/>
  <c r="BN424" i="1"/>
  <c r="Z426" i="1"/>
  <c r="BN426" i="1"/>
  <c r="Z428" i="1"/>
  <c r="BN428" i="1"/>
  <c r="Z430" i="1"/>
  <c r="BN430" i="1"/>
  <c r="Z431" i="1"/>
  <c r="BN431" i="1"/>
  <c r="Z433" i="1"/>
  <c r="BN433" i="1"/>
  <c r="Z435" i="1"/>
  <c r="BN435" i="1"/>
  <c r="Z437" i="1"/>
  <c r="BN437" i="1"/>
  <c r="Z439" i="1"/>
  <c r="BN439" i="1"/>
  <c r="Y440" i="1"/>
  <c r="Z443" i="1"/>
  <c r="Z445" i="1" s="1"/>
  <c r="BN443" i="1"/>
  <c r="BP443" i="1"/>
  <c r="Y446" i="1"/>
  <c r="Y589" i="1"/>
  <c r="Y455" i="1"/>
  <c r="Z458" i="1"/>
  <c r="Z463" i="1" s="1"/>
  <c r="BN458" i="1"/>
  <c r="BP458" i="1"/>
  <c r="Z460" i="1"/>
  <c r="BN460" i="1"/>
  <c r="Z462" i="1"/>
  <c r="BN462" i="1"/>
  <c r="Z466" i="1"/>
  <c r="Z467" i="1" s="1"/>
  <c r="BN466" i="1"/>
  <c r="BP466" i="1"/>
  <c r="Y467" i="1"/>
  <c r="Z471" i="1"/>
  <c r="BN471" i="1"/>
  <c r="BP471" i="1"/>
  <c r="Z473" i="1"/>
  <c r="BN473" i="1"/>
  <c r="Y474" i="1"/>
  <c r="Z478" i="1"/>
  <c r="Z479" i="1" s="1"/>
  <c r="BN478" i="1"/>
  <c r="BP478" i="1"/>
  <c r="Y479" i="1"/>
  <c r="Z484" i="1"/>
  <c r="BN484" i="1"/>
  <c r="BP484" i="1"/>
  <c r="Z486" i="1"/>
  <c r="BN486" i="1"/>
  <c r="Z488" i="1"/>
  <c r="BN488" i="1"/>
  <c r="Z490" i="1"/>
  <c r="BN490" i="1"/>
  <c r="Y493" i="1"/>
  <c r="Z496" i="1"/>
  <c r="Z497" i="1" s="1"/>
  <c r="BN496" i="1"/>
  <c r="BP496" i="1"/>
  <c r="Z500" i="1"/>
  <c r="BN500" i="1"/>
  <c r="BP500" i="1"/>
  <c r="Z502" i="1"/>
  <c r="BN502" i="1"/>
  <c r="Z504" i="1"/>
  <c r="BN504" i="1"/>
  <c r="Y507" i="1"/>
  <c r="Z510" i="1"/>
  <c r="Z512" i="1" s="1"/>
  <c r="BN510" i="1"/>
  <c r="Y513" i="1"/>
  <c r="Z521" i="1"/>
  <c r="BN521" i="1"/>
  <c r="BP521" i="1"/>
  <c r="Z522" i="1"/>
  <c r="BN522" i="1"/>
  <c r="BP525" i="1"/>
  <c r="BN525" i="1"/>
  <c r="Z525" i="1"/>
  <c r="BP527" i="1"/>
  <c r="BN527" i="1"/>
  <c r="Z527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Y546" i="1"/>
  <c r="Y559" i="1"/>
  <c r="BP555" i="1"/>
  <c r="BN555" i="1"/>
  <c r="Z555" i="1"/>
  <c r="BP557" i="1"/>
  <c r="BN557" i="1"/>
  <c r="Z557" i="1"/>
  <c r="AD589" i="1"/>
  <c r="Y475" i="1"/>
  <c r="Y480" i="1"/>
  <c r="Y492" i="1"/>
  <c r="AC589" i="1"/>
  <c r="Y528" i="1"/>
  <c r="BP523" i="1"/>
  <c r="BN523" i="1"/>
  <c r="BP524" i="1"/>
  <c r="BN524" i="1"/>
  <c r="Z524" i="1"/>
  <c r="BP526" i="1"/>
  <c r="BN526" i="1"/>
  <c r="Z526" i="1"/>
  <c r="BP539" i="1"/>
  <c r="BN539" i="1"/>
  <c r="Z539" i="1"/>
  <c r="BP541" i="1"/>
  <c r="BN541" i="1"/>
  <c r="Z541" i="1"/>
  <c r="BP543" i="1"/>
  <c r="BN543" i="1"/>
  <c r="Z543" i="1"/>
  <c r="BP556" i="1"/>
  <c r="BN556" i="1"/>
  <c r="Z556" i="1"/>
  <c r="BP558" i="1"/>
  <c r="BN558" i="1"/>
  <c r="Z558" i="1"/>
  <c r="Y560" i="1"/>
  <c r="Y569" i="1"/>
  <c r="BP568" i="1"/>
  <c r="BN568" i="1"/>
  <c r="Z568" i="1"/>
  <c r="Z569" i="1" s="1"/>
  <c r="Y570" i="1"/>
  <c r="Y566" i="1"/>
  <c r="Z576" i="1"/>
  <c r="Z577" i="1" s="1"/>
  <c r="BN576" i="1"/>
  <c r="BP576" i="1"/>
  <c r="Y577" i="1"/>
  <c r="Y582" i="1" l="1"/>
  <c r="Z506" i="1"/>
  <c r="Z331" i="1"/>
  <c r="Z316" i="1"/>
  <c r="Z205" i="1"/>
  <c r="Z135" i="1"/>
  <c r="Z127" i="1"/>
  <c r="Z36" i="1"/>
  <c r="X582" i="1"/>
  <c r="Z559" i="1"/>
  <c r="Z545" i="1"/>
  <c r="Z528" i="1"/>
  <c r="Z492" i="1"/>
  <c r="Z474" i="1"/>
  <c r="Z59" i="1"/>
  <c r="Z369" i="1"/>
  <c r="Z251" i="1"/>
  <c r="Z183" i="1"/>
  <c r="Z118" i="1"/>
  <c r="Z110" i="1"/>
  <c r="Z90" i="1"/>
  <c r="Y579" i="1"/>
  <c r="Z584" i="1" l="1"/>
</calcChain>
</file>

<file path=xl/sharedStrings.xml><?xml version="1.0" encoding="utf-8"?>
<sst xmlns="http://schemas.openxmlformats.org/spreadsheetml/2006/main" count="2416" uniqueCount="780">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</sst>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5" zoomScaleNormal="100" zoomScaleSheetLayoutView="100" workbookViewId="0">
      <selection activeCell="AA585" sqref="AA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5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0.41666666666666669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450</v>
      </c>
      <c r="Y53" s="378">
        <f t="shared" ref="Y53:Y58" si="6">IFERROR(IF(X53="",0,CEILING((X53/$H53),1)*$H53),"")</f>
        <v>453.6</v>
      </c>
      <c r="Z53" s="36">
        <f>IFERROR(IF(Y53=0,"",ROUNDUP(Y53/H53,0)*0.02175),"")</f>
        <v>0.91349999999999998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469.99999999999994</v>
      </c>
      <c r="BN53" s="64">
        <f t="shared" ref="BN53:BN58" si="8">IFERROR(Y53*I53/H53,"0")</f>
        <v>473.76</v>
      </c>
      <c r="BO53" s="64">
        <f t="shared" ref="BO53:BO58" si="9">IFERROR(1/J53*(X53/H53),"0")</f>
        <v>0.74404761904761896</v>
      </c>
      <c r="BP53" s="64">
        <f t="shared" ref="BP53:BP58" si="10">IFERROR(1/J53*(Y53/H53),"0")</f>
        <v>0.75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72</v>
      </c>
      <c r="Y56" s="378">
        <f t="shared" si="6"/>
        <v>72</v>
      </c>
      <c r="Z56" s="36">
        <f>IFERROR(IF(Y56=0,"",ROUNDUP(Y56/H56,0)*0.00937),"")</f>
        <v>0.16866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76.320000000000007</v>
      </c>
      <c r="BN56" s="64">
        <f t="shared" si="8"/>
        <v>76.320000000000007</v>
      </c>
      <c r="BO56" s="64">
        <f t="shared" si="9"/>
        <v>0.15</v>
      </c>
      <c r="BP56" s="64">
        <f t="shared" si="10"/>
        <v>0.15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59.666666666666664</v>
      </c>
      <c r="Y59" s="379">
        <f>IFERROR(Y53/H53,"0")+IFERROR(Y54/H54,"0")+IFERROR(Y55/H55,"0")+IFERROR(Y56/H56,"0")+IFERROR(Y57/H57,"0")+IFERROR(Y58/H58,"0")</f>
        <v>60</v>
      </c>
      <c r="Z59" s="379">
        <f>IFERROR(IF(Z53="",0,Z53),"0")+IFERROR(IF(Z54="",0,Z54),"0")+IFERROR(IF(Z55="",0,Z55),"0")+IFERROR(IF(Z56="",0,Z56),"0")+IFERROR(IF(Z57="",0,Z57),"0")+IFERROR(IF(Z58="",0,Z58),"0")</f>
        <v>1.08216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522</v>
      </c>
      <c r="Y60" s="379">
        <f>IFERROR(SUM(Y53:Y58),"0")</f>
        <v>525.6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380</v>
      </c>
      <c r="Y70" s="378">
        <f t="shared" si="11"/>
        <v>388.8</v>
      </c>
      <c r="Z70" s="36">
        <f>IFERROR(IF(Y70=0,"",ROUNDUP(Y70/H70,0)*0.02175),"")</f>
        <v>0.78299999999999992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396.88888888888886</v>
      </c>
      <c r="BN70" s="64">
        <f t="shared" si="13"/>
        <v>406.07999999999993</v>
      </c>
      <c r="BO70" s="64">
        <f t="shared" si="14"/>
        <v>0.62830687830687826</v>
      </c>
      <c r="BP70" s="64">
        <f t="shared" si="15"/>
        <v>0.64285714285714279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112.5</v>
      </c>
      <c r="Y75" s="378">
        <f t="shared" si="11"/>
        <v>112.5</v>
      </c>
      <c r="Z75" s="36">
        <f>IFERROR(IF(Y75=0,"",ROUNDUP(Y75/H75,0)*0.00937),"")</f>
        <v>0.23424999999999999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118.5</v>
      </c>
      <c r="BN75" s="64">
        <f t="shared" si="13"/>
        <v>118.5</v>
      </c>
      <c r="BO75" s="64">
        <f t="shared" si="14"/>
        <v>0.20833333333333334</v>
      </c>
      <c r="BP75" s="64">
        <f t="shared" si="15"/>
        <v>0.20833333333333334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60.185185185185183</v>
      </c>
      <c r="Y76" s="379">
        <f>IFERROR(Y68/H68,"0")+IFERROR(Y69/H69,"0")+IFERROR(Y70/H70,"0")+IFERROR(Y71/H71,"0")+IFERROR(Y72/H72,"0")+IFERROR(Y73/H73,"0")+IFERROR(Y74/H74,"0")+IFERROR(Y75/H75,"0")</f>
        <v>61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1.01725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492.5</v>
      </c>
      <c r="Y77" s="379">
        <f>IFERROR(SUM(Y68:Y75),"0")</f>
        <v>501.3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170</v>
      </c>
      <c r="Y79" s="378">
        <f>IFERROR(IF(X79="",0,CEILING((X79/$H79),1)*$H79),"")</f>
        <v>172.8</v>
      </c>
      <c r="Z79" s="36">
        <f>IFERROR(IF(Y79=0,"",ROUNDUP(Y79/H79,0)*0.02175),"")</f>
        <v>0.34799999999999998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177.55555555555554</v>
      </c>
      <c r="BN79" s="64">
        <f>IFERROR(Y79*I79/H79,"0")</f>
        <v>180.48</v>
      </c>
      <c r="BO79" s="64">
        <f>IFERROR(1/J79*(X79/H79),"0")</f>
        <v>0.28108465608465605</v>
      </c>
      <c r="BP79" s="64">
        <f>IFERROR(1/J79*(Y79/H79),"0")</f>
        <v>0.2857142857142857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67.5</v>
      </c>
      <c r="Y80" s="378">
        <f>IFERROR(IF(X80="",0,CEILING((X80/$H80),1)*$H80),"")</f>
        <v>67.5</v>
      </c>
      <c r="Z80" s="36">
        <f>IFERROR(IF(Y80=0,"",ROUNDUP(Y80/H80,0)*0.00753),"")</f>
        <v>0.18825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72.5</v>
      </c>
      <c r="BN80" s="64">
        <f>IFERROR(Y80*I80/H80,"0")</f>
        <v>72.5</v>
      </c>
      <c r="BO80" s="64">
        <f>IFERROR(1/J80*(X80/H80),"0")</f>
        <v>0.16025641025641024</v>
      </c>
      <c r="BP80" s="64">
        <f>IFERROR(1/J80*(Y80/H80),"0")</f>
        <v>0.16025641025641024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40.74074074074074</v>
      </c>
      <c r="Y81" s="379">
        <f>IFERROR(Y79/H79,"0")+IFERROR(Y80/H80,"0")</f>
        <v>41</v>
      </c>
      <c r="Z81" s="379">
        <f>IFERROR(IF(Z79="",0,Z79),"0")+IFERROR(IF(Z80="",0,Z80),"0")</f>
        <v>0.53625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237.5</v>
      </c>
      <c r="Y82" s="379">
        <f>IFERROR(SUM(Y79:Y80),"0")</f>
        <v>240.3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200</v>
      </c>
      <c r="Y105" s="378">
        <f>IFERROR(IF(X105="",0,CEILING((X105/$H105),1)*$H105),"")</f>
        <v>205.20000000000002</v>
      </c>
      <c r="Z105" s="36">
        <f>IFERROR(IF(Y105=0,"",ROUNDUP(Y105/H105,0)*0.02175),"")</f>
        <v>0.41324999999999995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208.88888888888889</v>
      </c>
      <c r="BN105" s="64">
        <f>IFERROR(Y105*I105/H105,"0")</f>
        <v>214.32</v>
      </c>
      <c r="BO105" s="64">
        <f>IFERROR(1/J105*(X105/H105),"0")</f>
        <v>0.3306878306878307</v>
      </c>
      <c r="BP105" s="64">
        <f>IFERROR(1/J105*(Y105/H105),"0")</f>
        <v>0.33928571428571425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100</v>
      </c>
      <c r="Y109" s="378">
        <f>IFERROR(IF(X109="",0,CEILING((X109/$H109),1)*$H109),"")</f>
        <v>103.5</v>
      </c>
      <c r="Z109" s="36">
        <f>IFERROR(IF(Y109=0,"",ROUNDUP(Y109/H109,0)*0.00937),"")</f>
        <v>0.21551000000000001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104.66666666666667</v>
      </c>
      <c r="BN109" s="64">
        <f>IFERROR(Y109*I109/H109,"0")</f>
        <v>108.33</v>
      </c>
      <c r="BO109" s="64">
        <f>IFERROR(1/J109*(X109/H109),"0")</f>
        <v>0.18518518518518517</v>
      </c>
      <c r="BP109" s="64">
        <f>IFERROR(1/J109*(Y109/H109),"0")</f>
        <v>0.19166666666666665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40.74074074074074</v>
      </c>
      <c r="Y110" s="379">
        <f>IFERROR(Y105/H105,"0")+IFERROR(Y106/H106,"0")+IFERROR(Y107/H107,"0")+IFERROR(Y108/H108,"0")+IFERROR(Y109/H109,"0")</f>
        <v>42</v>
      </c>
      <c r="Z110" s="379">
        <f>IFERROR(IF(Z105="",0,Z105),"0")+IFERROR(IF(Z106="",0,Z106),"0")+IFERROR(IF(Z107="",0,Z107),"0")+IFERROR(IF(Z108="",0,Z108),"0")+IFERROR(IF(Z109="",0,Z109),"0")</f>
        <v>0.62875999999999999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300</v>
      </c>
      <c r="Y111" s="379">
        <f>IFERROR(SUM(Y105:Y109),"0")</f>
        <v>308.70000000000005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100</v>
      </c>
      <c r="Y114" s="378">
        <f>IFERROR(IF(X114="",0,CEILING((X114/$H114),1)*$H114),"")</f>
        <v>100.80000000000001</v>
      </c>
      <c r="Z114" s="36">
        <f>IFERROR(IF(Y114=0,"",ROUNDUP(Y114/H114,0)*0.02175),"")</f>
        <v>0.26100000000000001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106.71428571428572</v>
      </c>
      <c r="BN114" s="64">
        <f>IFERROR(Y114*I114/H114,"0")</f>
        <v>107.56800000000001</v>
      </c>
      <c r="BO114" s="64">
        <f>IFERROR(1/J114*(X114/H114),"0")</f>
        <v>0.21258503401360543</v>
      </c>
      <c r="BP114" s="64">
        <f>IFERROR(1/J114*(Y114/H114),"0")</f>
        <v>0.21428571428571427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13.5</v>
      </c>
      <c r="Y115" s="378">
        <f>IFERROR(IF(X115="",0,CEILING((X115/$H115),1)*$H115),"")</f>
        <v>13.5</v>
      </c>
      <c r="Z115" s="36">
        <f>IFERROR(IF(Y115=0,"",ROUNDUP(Y115/H115,0)*0.00753),"")</f>
        <v>3.7650000000000003E-2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14.86</v>
      </c>
      <c r="BN115" s="64">
        <f>IFERROR(Y115*I115/H115,"0")</f>
        <v>14.86</v>
      </c>
      <c r="BO115" s="64">
        <f>IFERROR(1/J115*(X115/H115),"0")</f>
        <v>3.2051282051282048E-2</v>
      </c>
      <c r="BP115" s="64">
        <f>IFERROR(1/J115*(Y115/H115),"0")</f>
        <v>3.2051282051282048E-2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16.904761904761905</v>
      </c>
      <c r="Y118" s="379">
        <f>IFERROR(Y113/H113,"0")+IFERROR(Y114/H114,"0")+IFERROR(Y115/H115,"0")+IFERROR(Y116/H116,"0")+IFERROR(Y117/H117,"0")</f>
        <v>17</v>
      </c>
      <c r="Z118" s="379">
        <f>IFERROR(IF(Z113="",0,Z113),"0")+IFERROR(IF(Z114="",0,Z114),"0")+IFERROR(IF(Z115="",0,Z115),"0")+IFERROR(IF(Z116="",0,Z116),"0")+IFERROR(IF(Z117="",0,Z117),"0")</f>
        <v>0.29865000000000003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113.5</v>
      </c>
      <c r="Y119" s="379">
        <f>IFERROR(SUM(Y113:Y117),"0")</f>
        <v>114.30000000000001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4301020339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4301020217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180</v>
      </c>
      <c r="Y139" s="378">
        <f t="shared" si="21"/>
        <v>184.8</v>
      </c>
      <c r="Z139" s="36">
        <f>IFERROR(IF(Y139=0,"",ROUNDUP(Y139/H139,0)*0.02175),"")</f>
        <v>0.47849999999999998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191.95714285714286</v>
      </c>
      <c r="BN139" s="64">
        <f t="shared" si="23"/>
        <v>197.07600000000002</v>
      </c>
      <c r="BO139" s="64">
        <f t="shared" si="24"/>
        <v>0.38265306122448972</v>
      </c>
      <c r="BP139" s="64">
        <f t="shared" si="25"/>
        <v>0.39285714285714285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9</v>
      </c>
      <c r="Y141" s="378">
        <f t="shared" si="21"/>
        <v>10.8</v>
      </c>
      <c r="Z141" s="36">
        <f>IFERROR(IF(Y141=0,"",ROUNDUP(Y141/H141,0)*0.00753),"")</f>
        <v>3.0120000000000001E-2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9.9066666666666663</v>
      </c>
      <c r="BN141" s="64">
        <f t="shared" si="23"/>
        <v>11.888</v>
      </c>
      <c r="BO141" s="64">
        <f t="shared" si="24"/>
        <v>2.1367521367521364E-2</v>
      </c>
      <c r="BP141" s="64">
        <f t="shared" si="25"/>
        <v>2.564102564102564E-2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24.761904761904759</v>
      </c>
      <c r="Y144" s="379">
        <f>IFERROR(Y138/H138,"0")+IFERROR(Y139/H139,"0")+IFERROR(Y140/H140,"0")+IFERROR(Y141/H141,"0")+IFERROR(Y142/H142,"0")+IFERROR(Y143/H143,"0")</f>
        <v>26</v>
      </c>
      <c r="Z144" s="379">
        <f>IFERROR(IF(Z138="",0,Z138),"0")+IFERROR(IF(Z139="",0,Z139),"0")+IFERROR(IF(Z140="",0,Z140),"0")+IFERROR(IF(Z141="",0,Z141),"0")+IFERROR(IF(Z142="",0,Z142),"0")+IFERROR(IF(Z143="",0,Z143),"0")</f>
        <v>0.50861999999999996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189</v>
      </c>
      <c r="Y145" s="379">
        <f>IFERROR(SUM(Y138:Y143),"0")</f>
        <v>195.60000000000002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70</v>
      </c>
      <c r="Y153" s="378">
        <f>IFERROR(IF(X153="",0,CEILING((X153/$H153),1)*$H153),"")</f>
        <v>78.399999999999991</v>
      </c>
      <c r="Z153" s="36">
        <f>IFERROR(IF(Y153=0,"",ROUNDUP(Y153/H153,0)*0.02175),"")</f>
        <v>0.15225</v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73</v>
      </c>
      <c r="BN153" s="64">
        <f>IFERROR(Y153*I153/H153,"0")</f>
        <v>81.759999999999991</v>
      </c>
      <c r="BO153" s="64">
        <f>IFERROR(1/J153*(X153/H153),"0")</f>
        <v>0.11160714285714285</v>
      </c>
      <c r="BP153" s="64">
        <f>IFERROR(1/J153*(Y153/H153),"0")</f>
        <v>0.125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6.25</v>
      </c>
      <c r="Y156" s="379">
        <f>IFERROR(Y153/H153,"0")+IFERROR(Y154/H154,"0")+IFERROR(Y155/H155,"0")</f>
        <v>7</v>
      </c>
      <c r="Z156" s="379">
        <f>IFERROR(IF(Z153="",0,Z153),"0")+IFERROR(IF(Z154="",0,Z154),"0")+IFERROR(IF(Z155="",0,Z155),"0")</f>
        <v>0.15225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70</v>
      </c>
      <c r="Y157" s="379">
        <f>IFERROR(SUM(Y153:Y155),"0")</f>
        <v>78.399999999999991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40</v>
      </c>
      <c r="Y160" s="378">
        <f>IFERROR(IF(X160="",0,CEILING((X160/$H160),1)*$H160),"")</f>
        <v>42</v>
      </c>
      <c r="Z160" s="36">
        <f>IFERROR(IF(Y160=0,"",ROUNDUP(Y160/H160,0)*0.00937),"")</f>
        <v>9.3700000000000006E-2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42.857142857142854</v>
      </c>
      <c r="BN160" s="64">
        <f>IFERROR(Y160*I160/H160,"0")</f>
        <v>45</v>
      </c>
      <c r="BO160" s="64">
        <f>IFERROR(1/J160*(X160/H160),"0")</f>
        <v>7.9365079365079361E-2</v>
      </c>
      <c r="BP160" s="64">
        <f>IFERROR(1/J160*(Y160/H160),"0")</f>
        <v>8.3333333333333329E-2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40</v>
      </c>
      <c r="Y161" s="378">
        <f>IFERROR(IF(X161="",0,CEILING((X161/$H161),1)*$H161),"")</f>
        <v>45</v>
      </c>
      <c r="Z161" s="36">
        <f>IFERROR(IF(Y161=0,"",ROUNDUP(Y161/H161,0)*0.02175),"")</f>
        <v>0.10874999999999999</v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42.800000000000004</v>
      </c>
      <c r="BN161" s="64">
        <f>IFERROR(Y161*I161/H161,"0")</f>
        <v>48.150000000000006</v>
      </c>
      <c r="BO161" s="64">
        <f>IFERROR(1/J161*(X161/H161),"0")</f>
        <v>7.9365079365079361E-2</v>
      </c>
      <c r="BP161" s="64">
        <f>IFERROR(1/J161*(Y161/H161),"0")</f>
        <v>8.9285714285714274E-2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13.968253968253968</v>
      </c>
      <c r="Y164" s="379">
        <f>IFERROR(Y159/H159,"0")+IFERROR(Y160/H160,"0")+IFERROR(Y161/H161,"0")+IFERROR(Y162/H162,"0")+IFERROR(Y163/H163,"0")</f>
        <v>15</v>
      </c>
      <c r="Z164" s="379">
        <f>IFERROR(IF(Z159="",0,Z159),"0")+IFERROR(IF(Z160="",0,Z160),"0")+IFERROR(IF(Z161="",0,Z161),"0")+IFERROR(IF(Z162="",0,Z162),"0")+IFERROR(IF(Z163="",0,Z163),"0")</f>
        <v>0.20244999999999999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80</v>
      </c>
      <c r="Y165" s="379">
        <f>IFERROR(SUM(Y159:Y163),"0")</f>
        <v>87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21</v>
      </c>
      <c r="Y178" s="378">
        <f t="shared" si="26"/>
        <v>21</v>
      </c>
      <c r="Z178" s="36">
        <f>IFERROR(IF(Y178=0,"",ROUNDUP(Y178/H178,0)*0.00502),"")</f>
        <v>5.0200000000000002E-2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22.299999999999997</v>
      </c>
      <c r="BN178" s="64">
        <f t="shared" si="28"/>
        <v>22.299999999999997</v>
      </c>
      <c r="BO178" s="64">
        <f t="shared" si="29"/>
        <v>4.2735042735042736E-2</v>
      </c>
      <c r="BP178" s="64">
        <f t="shared" si="30"/>
        <v>4.2735042735042736E-2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10</v>
      </c>
      <c r="Y183" s="379">
        <f>IFERROR(Y175/H175,"0")+IFERROR(Y176/H176,"0")+IFERROR(Y177/H177,"0")+IFERROR(Y178/H178,"0")+IFERROR(Y179/H179,"0")+IFERROR(Y180/H180,"0")+IFERROR(Y181/H181,"0")+IFERROR(Y182/H182,"0")</f>
        <v>10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5.0200000000000002E-2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21</v>
      </c>
      <c r="Y184" s="379">
        <f>IFERROR(SUM(Y175:Y182),"0")</f>
        <v>21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10</v>
      </c>
      <c r="Y197" s="378">
        <f t="shared" ref="Y197:Y204" si="31">IFERROR(IF(X197="",0,CEILING((X197/$H197),1)*$H197),"")</f>
        <v>10.8</v>
      </c>
      <c r="Z197" s="36">
        <f>IFERROR(IF(Y197=0,"",ROUNDUP(Y197/H197,0)*0.00937),"")</f>
        <v>1.874E-2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10.388888888888889</v>
      </c>
      <c r="BN197" s="64">
        <f t="shared" ref="BN197:BN204" si="33">IFERROR(Y197*I197/H197,"0")</f>
        <v>11.22</v>
      </c>
      <c r="BO197" s="64">
        <f t="shared" ref="BO197:BO204" si="34">IFERROR(1/J197*(X197/H197),"0")</f>
        <v>1.5432098765432096E-2</v>
      </c>
      <c r="BP197" s="64">
        <f t="shared" ref="BP197:BP204" si="35">IFERROR(1/J197*(Y197/H197),"0")</f>
        <v>1.6666666666666666E-2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30</v>
      </c>
      <c r="Y198" s="378">
        <f t="shared" si="31"/>
        <v>32.400000000000006</v>
      </c>
      <c r="Z198" s="36">
        <f>IFERROR(IF(Y198=0,"",ROUNDUP(Y198/H198,0)*0.00937),"")</f>
        <v>5.6219999999999999E-2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31.166666666666668</v>
      </c>
      <c r="BN198" s="64">
        <f t="shared" si="33"/>
        <v>33.660000000000004</v>
      </c>
      <c r="BO198" s="64">
        <f t="shared" si="34"/>
        <v>4.6296296296296294E-2</v>
      </c>
      <c r="BP198" s="64">
        <f t="shared" si="35"/>
        <v>5.000000000000001E-2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6.75</v>
      </c>
      <c r="Y199" s="378">
        <f t="shared" si="31"/>
        <v>10.8</v>
      </c>
      <c r="Z199" s="36">
        <f>IFERROR(IF(Y199=0,"",ROUNDUP(Y199/H199,0)*0.00937),"")</f>
        <v>1.874E-2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7.0124999999999993</v>
      </c>
      <c r="BN199" s="64">
        <f t="shared" si="33"/>
        <v>11.22</v>
      </c>
      <c r="BO199" s="64">
        <f t="shared" si="34"/>
        <v>1.0416666666666666E-2</v>
      </c>
      <c r="BP199" s="64">
        <f t="shared" si="35"/>
        <v>1.6666666666666666E-2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8.6574074074074066</v>
      </c>
      <c r="Y205" s="379">
        <f>IFERROR(Y197/H197,"0")+IFERROR(Y198/H198,"0")+IFERROR(Y199/H199,"0")+IFERROR(Y200/H200,"0")+IFERROR(Y201/H201,"0")+IFERROR(Y202/H202,"0")+IFERROR(Y203/H203,"0")+IFERROR(Y204/H204,"0")</f>
        <v>10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9.3700000000000006E-2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46.75</v>
      </c>
      <c r="Y206" s="379">
        <f>IFERROR(SUM(Y197:Y204),"0")</f>
        <v>54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17.5</v>
      </c>
      <c r="Y295" s="378">
        <f>IFERROR(IF(X295="",0,CEILING((X295/$H295),1)*$H295),"")</f>
        <v>18.900000000000002</v>
      </c>
      <c r="Z295" s="36">
        <f>IFERROR(IF(Y295=0,"",ROUNDUP(Y295/H295,0)*0.00502),"")</f>
        <v>4.5179999999999998E-2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18.333333333333332</v>
      </c>
      <c r="BN295" s="64">
        <f>IFERROR(Y295*I295/H295,"0")</f>
        <v>19.8</v>
      </c>
      <c r="BO295" s="64">
        <f>IFERROR(1/J295*(X295/H295),"0")</f>
        <v>3.5612535612535613E-2</v>
      </c>
      <c r="BP295" s="64">
        <f>IFERROR(1/J295*(Y295/H295),"0")</f>
        <v>3.8461538461538464E-2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8.3333333333333321</v>
      </c>
      <c r="Y297" s="379">
        <f>IFERROR(Y295/H295,"0")+IFERROR(Y296/H296,"0")</f>
        <v>9</v>
      </c>
      <c r="Z297" s="379">
        <f>IFERROR(IF(Z295="",0,Z295),"0")+IFERROR(IF(Z296="",0,Z296),"0")</f>
        <v>4.5179999999999998E-2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17.5</v>
      </c>
      <c r="Y298" s="379">
        <f>IFERROR(SUM(Y295:Y296),"0")</f>
        <v>18.900000000000002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22</v>
      </c>
      <c r="Y313" s="378">
        <f>IFERROR(IF(X313="",0,CEILING((X313/$H313),1)*$H313),"")</f>
        <v>25.200000000000003</v>
      </c>
      <c r="Z313" s="36">
        <f>IFERROR(IF(Y313=0,"",ROUNDUP(Y313/H313,0)*0.00753),"")</f>
        <v>4.5179999999999998E-2</v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23.361904761904761</v>
      </c>
      <c r="BN313" s="64">
        <f>IFERROR(Y313*I313/H313,"0")</f>
        <v>26.76</v>
      </c>
      <c r="BO313" s="64">
        <f>IFERROR(1/J313*(X313/H313),"0")</f>
        <v>3.3577533577533576E-2</v>
      </c>
      <c r="BP313" s="64">
        <f>IFERROR(1/J313*(Y313/H313),"0")</f>
        <v>3.8461538461538464E-2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5.2380952380952381</v>
      </c>
      <c r="Y316" s="379">
        <f>IFERROR(Y312/H312,"0")+IFERROR(Y313/H313,"0")+IFERROR(Y314/H314,"0")+IFERROR(Y315/H315,"0")</f>
        <v>6</v>
      </c>
      <c r="Z316" s="379">
        <f>IFERROR(IF(Z312="",0,Z312),"0")+IFERROR(IF(Z313="",0,Z313),"0")+IFERROR(IF(Z314="",0,Z314),"0")+IFERROR(IF(Z315="",0,Z315),"0")</f>
        <v>4.5179999999999998E-2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22</v>
      </c>
      <c r="Y317" s="379">
        <f>IFERROR(SUM(Y312:Y315),"0")</f>
        <v>25.200000000000003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250</v>
      </c>
      <c r="Y319" s="378">
        <f t="shared" ref="Y319:Y324" si="62">IFERROR(IF(X319="",0,CEILING((X319/$H319),1)*$H319),"")</f>
        <v>257.39999999999998</v>
      </c>
      <c r="Z319" s="36">
        <f>IFERROR(IF(Y319=0,"",ROUNDUP(Y319/H319,0)*0.02175),"")</f>
        <v>0.71775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267.88461538461542</v>
      </c>
      <c r="BN319" s="64">
        <f t="shared" ref="BN319:BN324" si="64">IFERROR(Y319*I319/H319,"0")</f>
        <v>275.81400000000002</v>
      </c>
      <c r="BO319" s="64">
        <f t="shared" ref="BO319:BO324" si="65">IFERROR(1/J319*(X319/H319),"0")</f>
        <v>0.57234432234432231</v>
      </c>
      <c r="BP319" s="64">
        <f t="shared" ref="BP319:BP324" si="66">IFERROR(1/J319*(Y319/H319),"0")</f>
        <v>0.5892857142857143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32.051282051282051</v>
      </c>
      <c r="Y325" s="379">
        <f>IFERROR(Y319/H319,"0")+IFERROR(Y320/H320,"0")+IFERROR(Y321/H321,"0")+IFERROR(Y322/H322,"0")+IFERROR(Y323/H323,"0")+IFERROR(Y324/H324,"0")</f>
        <v>33</v>
      </c>
      <c r="Z325" s="379">
        <f>IFERROR(IF(Z319="",0,Z319),"0")+IFERROR(IF(Z320="",0,Z320),"0")+IFERROR(IF(Z321="",0,Z321),"0")+IFERROR(IF(Z322="",0,Z322),"0")+IFERROR(IF(Z323="",0,Z323),"0")+IFERROR(IF(Z324="",0,Z324),"0")</f>
        <v>0.71775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250</v>
      </c>
      <c r="Y326" s="379">
        <f>IFERROR(SUM(Y319:Y324),"0")</f>
        <v>257.39999999999998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24.5</v>
      </c>
      <c r="Y354" s="378">
        <f>IFERROR(IF(X354="",0,CEILING((X354/$H354),1)*$H354),"")</f>
        <v>25.200000000000003</v>
      </c>
      <c r="Z354" s="36">
        <f>IFERROR(IF(Y354=0,"",ROUNDUP(Y354/H354,0)*0.00753),"")</f>
        <v>9.0359999999999996E-2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27.533333333333331</v>
      </c>
      <c r="BN354" s="64">
        <f>IFERROR(Y354*I354/H354,"0")</f>
        <v>28.32</v>
      </c>
      <c r="BO354" s="64">
        <f>IFERROR(1/J354*(X354/H354),"0")</f>
        <v>7.4786324786324784E-2</v>
      </c>
      <c r="BP354" s="64">
        <f>IFERROR(1/J354*(Y354/H354),"0")</f>
        <v>7.6923076923076927E-2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11.666666666666666</v>
      </c>
      <c r="Y355" s="379">
        <f>IFERROR(Y352/H352,"0")+IFERROR(Y353/H353,"0")+IFERROR(Y354/H354,"0")</f>
        <v>12</v>
      </c>
      <c r="Z355" s="379">
        <f>IFERROR(IF(Z352="",0,Z352),"0")+IFERROR(IF(Z353="",0,Z353),"0")+IFERROR(IF(Z354="",0,Z354),"0")</f>
        <v>9.0359999999999996E-2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24.5</v>
      </c>
      <c r="Y356" s="379">
        <f>IFERROR(SUM(Y352:Y354),"0")</f>
        <v>25.200000000000003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300</v>
      </c>
      <c r="Y361" s="378">
        <f t="shared" si="67"/>
        <v>300</v>
      </c>
      <c r="Z361" s="36">
        <f>IFERROR(IF(Y361=0,"",ROUNDUP(Y361/H361,0)*0.02175),"")</f>
        <v>0.43499999999999994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309.60000000000002</v>
      </c>
      <c r="BN361" s="64">
        <f t="shared" si="69"/>
        <v>309.60000000000002</v>
      </c>
      <c r="BO361" s="64">
        <f t="shared" si="70"/>
        <v>0.41666666666666663</v>
      </c>
      <c r="BP361" s="64">
        <f t="shared" si="71"/>
        <v>0.41666666666666663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600</v>
      </c>
      <c r="Y363" s="378">
        <f t="shared" si="67"/>
        <v>600</v>
      </c>
      <c r="Z363" s="36">
        <f>IFERROR(IF(Y363=0,"",ROUNDUP(Y363/H363,0)*0.02175),"")</f>
        <v>0.86999999999999988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619.20000000000005</v>
      </c>
      <c r="BN363" s="64">
        <f t="shared" si="69"/>
        <v>619.20000000000005</v>
      </c>
      <c r="BO363" s="64">
        <f t="shared" si="70"/>
        <v>0.83333333333333326</v>
      </c>
      <c r="BP363" s="64">
        <f t="shared" si="71"/>
        <v>0.83333333333333326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800</v>
      </c>
      <c r="Y365" s="378">
        <f t="shared" si="67"/>
        <v>810</v>
      </c>
      <c r="Z365" s="36">
        <f>IFERROR(IF(Y365=0,"",ROUNDUP(Y365/H365,0)*0.02175),"")</f>
        <v>1.1744999999999999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825.6</v>
      </c>
      <c r="BN365" s="64">
        <f t="shared" si="69"/>
        <v>835.92000000000007</v>
      </c>
      <c r="BO365" s="64">
        <f t="shared" si="70"/>
        <v>1.1111111111111112</v>
      </c>
      <c r="BP365" s="64">
        <f t="shared" si="71"/>
        <v>1.125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113.33333333333334</v>
      </c>
      <c r="Y369" s="379">
        <f>IFERROR(Y360/H360,"0")+IFERROR(Y361/H361,"0")+IFERROR(Y362/H362,"0")+IFERROR(Y363/H363,"0")+IFERROR(Y364/H364,"0")+IFERROR(Y365/H365,"0")+IFERROR(Y366/H366,"0")+IFERROR(Y367/H367,"0")+IFERROR(Y368/H368,"0")</f>
        <v>114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2.4794999999999998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1700</v>
      </c>
      <c r="Y370" s="379">
        <f>IFERROR(SUM(Y360:Y368),"0")</f>
        <v>1710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450</v>
      </c>
      <c r="Y372" s="378">
        <f>IFERROR(IF(X372="",0,CEILING((X372/$H372),1)*$H372),"")</f>
        <v>450</v>
      </c>
      <c r="Z372" s="36">
        <f>IFERROR(IF(Y372=0,"",ROUNDUP(Y372/H372,0)*0.02175),"")</f>
        <v>0.65249999999999997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464.4</v>
      </c>
      <c r="BN372" s="64">
        <f>IFERROR(Y372*I372/H372,"0")</f>
        <v>464.4</v>
      </c>
      <c r="BO372" s="64">
        <f>IFERROR(1/J372*(X372/H372),"0")</f>
        <v>0.625</v>
      </c>
      <c r="BP372" s="64">
        <f>IFERROR(1/J372*(Y372/H372),"0")</f>
        <v>0.625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30</v>
      </c>
      <c r="Y374" s="379">
        <f>IFERROR(Y372/H372,"0")+IFERROR(Y373/H373,"0")</f>
        <v>30</v>
      </c>
      <c r="Z374" s="379">
        <f>IFERROR(IF(Z372="",0,Z372),"0")+IFERROR(IF(Z373="",0,Z373),"0")</f>
        <v>0.65249999999999997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450</v>
      </c>
      <c r="Y375" s="379">
        <f>IFERROR(SUM(Y372:Y373),"0")</f>
        <v>450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50</v>
      </c>
      <c r="Y390" s="378">
        <f>IFERROR(IF(X390="",0,CEILING((X390/$H390),1)*$H390),"")</f>
        <v>54</v>
      </c>
      <c r="Z390" s="36">
        <f>IFERROR(IF(Y390=0,"",ROUNDUP(Y390/H390,0)*0.02175),"")</f>
        <v>0.10874999999999999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52.222222222222221</v>
      </c>
      <c r="BN390" s="64">
        <f>IFERROR(Y390*I390/H390,"0")</f>
        <v>56.4</v>
      </c>
      <c r="BO390" s="64">
        <f>IFERROR(1/J390*(X390/H390),"0")</f>
        <v>8.2671957671957674E-2</v>
      </c>
      <c r="BP390" s="64">
        <f>IFERROR(1/J390*(Y390/H390),"0")</f>
        <v>8.9285714285714274E-2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400</v>
      </c>
      <c r="Y391" s="378">
        <f>IFERROR(IF(X391="",0,CEILING((X391/$H391),1)*$H391),"")</f>
        <v>408</v>
      </c>
      <c r="Z391" s="36">
        <f>IFERROR(IF(Y391=0,"",ROUNDUP(Y391/H391,0)*0.02175),"")</f>
        <v>0.73949999999999994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416</v>
      </c>
      <c r="BN391" s="64">
        <f>IFERROR(Y391*I391/H391,"0")</f>
        <v>424.32</v>
      </c>
      <c r="BO391" s="64">
        <f>IFERROR(1/J391*(X391/H391),"0")</f>
        <v>0.59523809523809523</v>
      </c>
      <c r="BP391" s="64">
        <f>IFERROR(1/J391*(Y391/H391),"0")</f>
        <v>0.6071428571428571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200</v>
      </c>
      <c r="Y392" s="378">
        <f>IFERROR(IF(X392="",0,CEILING((X392/$H392),1)*$H392),"")</f>
        <v>200</v>
      </c>
      <c r="Z392" s="36">
        <f>IFERROR(IF(Y392=0,"",ROUNDUP(Y392/H392,0)*0.00937),"")</f>
        <v>0.46849999999999997</v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210.5</v>
      </c>
      <c r="BN392" s="64">
        <f>IFERROR(Y392*I392/H392,"0")</f>
        <v>210.5</v>
      </c>
      <c r="BO392" s="64">
        <f>IFERROR(1/J392*(X392/H392),"0")</f>
        <v>0.41666666666666669</v>
      </c>
      <c r="BP392" s="64">
        <f>IFERROR(1/J392*(Y392/H392),"0")</f>
        <v>0.41666666666666669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87.962962962962962</v>
      </c>
      <c r="Y393" s="379">
        <f>IFERROR(Y389/H389,"0")+IFERROR(Y390/H390,"0")+IFERROR(Y391/H391,"0")+IFERROR(Y392/H392,"0")</f>
        <v>89</v>
      </c>
      <c r="Z393" s="379">
        <f>IFERROR(IF(Z389="",0,Z389),"0")+IFERROR(IF(Z390="",0,Z390),"0")+IFERROR(IF(Z391="",0,Z391),"0")+IFERROR(IF(Z392="",0,Z392),"0")</f>
        <v>1.3167499999999999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650</v>
      </c>
      <c r="Y394" s="379">
        <f>IFERROR(SUM(Y389:Y392),"0")</f>
        <v>662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15</v>
      </c>
      <c r="Y396" s="378">
        <f>IFERROR(IF(X396="",0,CEILING((X396/$H396),1)*$H396),"")</f>
        <v>17.52</v>
      </c>
      <c r="Z396" s="36">
        <f>IFERROR(IF(Y396=0,"",ROUNDUP(Y396/H396,0)*0.00753),"")</f>
        <v>3.0120000000000001E-2</v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15.890410958904109</v>
      </c>
      <c r="BN396" s="64">
        <f>IFERROR(Y396*I396/H396,"0")</f>
        <v>18.559999999999999</v>
      </c>
      <c r="BO396" s="64">
        <f>IFERROR(1/J396*(X396/H396),"0")</f>
        <v>2.195293291183702E-2</v>
      </c>
      <c r="BP396" s="64">
        <f>IFERROR(1/J396*(Y396/H396),"0")</f>
        <v>2.564102564102564E-2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3.4246575342465753</v>
      </c>
      <c r="Y398" s="379">
        <f>IFERROR(Y396/H396,"0")+IFERROR(Y397/H397,"0")</f>
        <v>4</v>
      </c>
      <c r="Z398" s="379">
        <f>IFERROR(IF(Z396="",0,Z396),"0")+IFERROR(IF(Z397="",0,Z397),"0")</f>
        <v>3.0120000000000001E-2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15</v>
      </c>
      <c r="Y399" s="379">
        <f>IFERROR(SUM(Y396:Y397),"0")</f>
        <v>17.52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800</v>
      </c>
      <c r="Y401" s="378">
        <f>IFERROR(IF(X401="",0,CEILING((X401/$H401),1)*$H401),"")</f>
        <v>803.4</v>
      </c>
      <c r="Z401" s="36">
        <f>IFERROR(IF(Y401=0,"",ROUNDUP(Y401/H401,0)*0.02175),"")</f>
        <v>2.2402499999999996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857.84615384615392</v>
      </c>
      <c r="BN401" s="64">
        <f>IFERROR(Y401*I401/H401,"0")</f>
        <v>861.49200000000008</v>
      </c>
      <c r="BO401" s="64">
        <f>IFERROR(1/J401*(X401/H401),"0")</f>
        <v>1.8315018315018314</v>
      </c>
      <c r="BP401" s="64">
        <f>IFERROR(1/J401*(Y401/H401),"0")</f>
        <v>1.8392857142857142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140</v>
      </c>
      <c r="Y403" s="378">
        <f>IFERROR(IF(X403="",0,CEILING((X403/$H403),1)*$H403),"")</f>
        <v>141.6</v>
      </c>
      <c r="Z403" s="36">
        <f>IFERROR(IF(Y403=0,"",ROUNDUP(Y403/H403,0)*0.00753),"")</f>
        <v>0.44427</v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156.56666666666669</v>
      </c>
      <c r="BN403" s="64">
        <f>IFERROR(Y403*I403/H403,"0")</f>
        <v>158.35599999999999</v>
      </c>
      <c r="BO403" s="64">
        <f>IFERROR(1/J403*(X403/H403),"0")</f>
        <v>0.37393162393162394</v>
      </c>
      <c r="BP403" s="64">
        <f>IFERROR(1/J403*(Y403/H403),"0")</f>
        <v>0.37820512820512819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160.89743589743591</v>
      </c>
      <c r="Y406" s="379">
        <f>IFERROR(Y401/H401,"0")+IFERROR(Y402/H402,"0")+IFERROR(Y403/H403,"0")+IFERROR(Y404/H404,"0")+IFERROR(Y405/H405,"0")</f>
        <v>162</v>
      </c>
      <c r="Z406" s="379">
        <f>IFERROR(IF(Z401="",0,Z401),"0")+IFERROR(IF(Z402="",0,Z402),"0")+IFERROR(IF(Z403="",0,Z403),"0")+IFERROR(IF(Z404="",0,Z404),"0")+IFERROR(IF(Z405="",0,Z405),"0")</f>
        <v>2.6845199999999996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940</v>
      </c>
      <c r="Y407" s="379">
        <f>IFERROR(SUM(Y401:Y405),"0")</f>
        <v>945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35</v>
      </c>
      <c r="Y420" s="378">
        <f t="shared" si="72"/>
        <v>37.800000000000004</v>
      </c>
      <c r="Z420" s="36">
        <f>IFERROR(IF(Y420=0,"",ROUNDUP(Y420/H420,0)*0.00753),"")</f>
        <v>6.7769999999999997E-2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36.916666666666664</v>
      </c>
      <c r="BN420" s="64">
        <f t="shared" si="74"/>
        <v>39.869999999999997</v>
      </c>
      <c r="BO420" s="64">
        <f t="shared" si="75"/>
        <v>5.3418803418803409E-2</v>
      </c>
      <c r="BP420" s="64">
        <f t="shared" si="76"/>
        <v>5.7692307692307689E-2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28</v>
      </c>
      <c r="Y422" s="378">
        <f t="shared" si="72"/>
        <v>29.400000000000002</v>
      </c>
      <c r="Z422" s="36">
        <f>IFERROR(IF(Y422=0,"",ROUNDUP(Y422/H422,0)*0.00753),"")</f>
        <v>5.271E-2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29.533333333333331</v>
      </c>
      <c r="BN422" s="64">
        <f t="shared" si="74"/>
        <v>31.009999999999998</v>
      </c>
      <c r="BO422" s="64">
        <f t="shared" si="75"/>
        <v>4.2735042735042729E-2</v>
      </c>
      <c r="BP422" s="64">
        <f t="shared" si="76"/>
        <v>4.4871794871794872E-2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4301031330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4301031178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14</v>
      </c>
      <c r="Y427" s="378">
        <f t="shared" si="72"/>
        <v>14.700000000000001</v>
      </c>
      <c r="Z427" s="36">
        <f t="shared" si="77"/>
        <v>3.5140000000000005E-2</v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14.866666666666665</v>
      </c>
      <c r="BN427" s="64">
        <f t="shared" si="74"/>
        <v>15.61</v>
      </c>
      <c r="BO427" s="64">
        <f t="shared" si="75"/>
        <v>2.8490028490028491E-2</v>
      </c>
      <c r="BP427" s="64">
        <f t="shared" si="76"/>
        <v>2.9914529914529919E-2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21.666666666666664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23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0.15562000000000001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77</v>
      </c>
      <c r="Y441" s="379">
        <f>IFERROR(SUM(Y419:Y439),"0")</f>
        <v>81.900000000000006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20</v>
      </c>
      <c r="Y457" s="378">
        <f t="shared" ref="Y457:Y462" si="78">IFERROR(IF(X457="",0,CEILING((X457/$H457),1)*$H457),"")</f>
        <v>21</v>
      </c>
      <c r="Z457" s="36">
        <f>IFERROR(IF(Y457=0,"",ROUNDUP(Y457/H457,0)*0.00753),"")</f>
        <v>3.7650000000000003E-2</v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21.095238095238091</v>
      </c>
      <c r="BN457" s="64">
        <f t="shared" ref="BN457:BN462" si="80">IFERROR(Y457*I457/H457,"0")</f>
        <v>22.15</v>
      </c>
      <c r="BO457" s="64">
        <f t="shared" ref="BO457:BO462" si="81">IFERROR(1/J457*(X457/H457),"0")</f>
        <v>3.0525030525030524E-2</v>
      </c>
      <c r="BP457" s="64">
        <f t="shared" ref="BP457:BP462" si="82">IFERROR(1/J457*(Y457/H457),"0")</f>
        <v>3.2051282051282048E-2</v>
      </c>
    </row>
    <row r="458" spans="1:68" ht="27" customHeight="1" x14ac:dyDescent="0.25">
      <c r="A458" s="54" t="s">
        <v>576</v>
      </c>
      <c r="B458" s="54" t="s">
        <v>578</v>
      </c>
      <c r="C458" s="31">
        <v>4301031212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4301031327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583</v>
      </c>
      <c r="B462" s="54" t="s">
        <v>585</v>
      </c>
      <c r="C462" s="31">
        <v>4301031173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4.7619047619047619</v>
      </c>
      <c r="Y463" s="379">
        <f>IFERROR(Y457/H457,"0")+IFERROR(Y458/H458,"0")+IFERROR(Y459/H459,"0")+IFERROR(Y460/H460,"0")+IFERROR(Y461/H461,"0")+IFERROR(Y462/H462,"0")</f>
        <v>5</v>
      </c>
      <c r="Z463" s="379">
        <f>IFERROR(IF(Z457="",0,Z457),"0")+IFERROR(IF(Z458="",0,Z458),"0")+IFERROR(IF(Z459="",0,Z459),"0")+IFERROR(IF(Z460="",0,Z460),"0")+IFERROR(IF(Z461="",0,Z461),"0")+IFERROR(IF(Z462="",0,Z462),"0")</f>
        <v>3.7650000000000003E-2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20</v>
      </c>
      <c r="Y464" s="379">
        <f>IFERROR(SUM(Y457:Y462),"0")</f>
        <v>21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40</v>
      </c>
      <c r="Y484" s="378">
        <f t="shared" ref="Y484:Y491" si="83">IFERROR(IF(X484="",0,CEILING((X484/$H484),1)*$H484),"")</f>
        <v>42.24</v>
      </c>
      <c r="Z484" s="36">
        <f t="shared" ref="Z484:Z489" si="84">IFERROR(IF(Y484=0,"",ROUNDUP(Y484/H484,0)*0.01196),"")</f>
        <v>9.5680000000000001E-2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42.727272727272727</v>
      </c>
      <c r="BN484" s="64">
        <f t="shared" ref="BN484:BN491" si="86">IFERROR(Y484*I484/H484,"0")</f>
        <v>45.12</v>
      </c>
      <c r="BO484" s="64">
        <f t="shared" ref="BO484:BO491" si="87">IFERROR(1/J484*(X484/H484),"0")</f>
        <v>7.2843822843822847E-2</v>
      </c>
      <c r="BP484" s="64">
        <f t="shared" ref="BP484:BP491" si="88">IFERROR(1/J484*(Y484/H484),"0")</f>
        <v>7.6923076923076927E-2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40</v>
      </c>
      <c r="Y485" s="378">
        <f t="shared" si="83"/>
        <v>42.24</v>
      </c>
      <c r="Z485" s="36">
        <f t="shared" si="84"/>
        <v>9.5680000000000001E-2</v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42.727272727272727</v>
      </c>
      <c r="BN485" s="64">
        <f t="shared" si="86"/>
        <v>45.12</v>
      </c>
      <c r="BO485" s="64">
        <f t="shared" si="87"/>
        <v>7.2843822843822847E-2</v>
      </c>
      <c r="BP485" s="64">
        <f t="shared" si="88"/>
        <v>7.6923076923076927E-2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20</v>
      </c>
      <c r="Y487" s="378">
        <f t="shared" si="83"/>
        <v>21.12</v>
      </c>
      <c r="Z487" s="36">
        <f t="shared" si="84"/>
        <v>4.7840000000000001E-2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21.363636363636363</v>
      </c>
      <c r="BN487" s="64">
        <f t="shared" si="86"/>
        <v>22.56</v>
      </c>
      <c r="BO487" s="64">
        <f t="shared" si="87"/>
        <v>3.6421911421911424E-2</v>
      </c>
      <c r="BP487" s="64">
        <f t="shared" si="88"/>
        <v>3.8461538461538464E-2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40</v>
      </c>
      <c r="Y489" s="378">
        <f t="shared" si="83"/>
        <v>42.24</v>
      </c>
      <c r="Z489" s="36">
        <f t="shared" si="84"/>
        <v>9.5680000000000001E-2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42.727272727272727</v>
      </c>
      <c r="BN489" s="64">
        <f t="shared" si="86"/>
        <v>45.12</v>
      </c>
      <c r="BO489" s="64">
        <f t="shared" si="87"/>
        <v>7.2843822843822847E-2</v>
      </c>
      <c r="BP489" s="64">
        <f t="shared" si="88"/>
        <v>7.6923076923076927E-2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26.515151515151512</v>
      </c>
      <c r="Y492" s="379">
        <f>IFERROR(Y484/H484,"0")+IFERROR(Y485/H485,"0")+IFERROR(Y486/H486,"0")+IFERROR(Y487/H487,"0")+IFERROR(Y488/H488,"0")+IFERROR(Y489/H489,"0")+IFERROR(Y490/H490,"0")+IFERROR(Y491/H491,"0")</f>
        <v>28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0.33488000000000001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140</v>
      </c>
      <c r="Y493" s="379">
        <f>IFERROR(SUM(Y484:Y491),"0")</f>
        <v>147.84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60</v>
      </c>
      <c r="Y495" s="378">
        <f>IFERROR(IF(X495="",0,CEILING((X495/$H495),1)*$H495),"")</f>
        <v>63.36</v>
      </c>
      <c r="Z495" s="36">
        <f>IFERROR(IF(Y495=0,"",ROUNDUP(Y495/H495,0)*0.01196),"")</f>
        <v>0.14352000000000001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64.090909090909079</v>
      </c>
      <c r="BN495" s="64">
        <f>IFERROR(Y495*I495/H495,"0")</f>
        <v>67.679999999999993</v>
      </c>
      <c r="BO495" s="64">
        <f>IFERROR(1/J495*(X495/H495),"0")</f>
        <v>0.10926573426573427</v>
      </c>
      <c r="BP495" s="64">
        <f>IFERROR(1/J495*(Y495/H495),"0")</f>
        <v>0.11538461538461539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11.363636363636363</v>
      </c>
      <c r="Y497" s="379">
        <f>IFERROR(Y495/H495,"0")+IFERROR(Y496/H496,"0")</f>
        <v>12</v>
      </c>
      <c r="Z497" s="379">
        <f>IFERROR(IF(Z495="",0,Z495),"0")+IFERROR(IF(Z496="",0,Z496),"0")</f>
        <v>0.14352000000000001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60</v>
      </c>
      <c r="Y498" s="379">
        <f>IFERROR(SUM(Y495:Y496),"0")</f>
        <v>63.36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70</v>
      </c>
      <c r="Y500" s="378">
        <f t="shared" ref="Y500:Y505" si="89">IFERROR(IF(X500="",0,CEILING((X500/$H500),1)*$H500),"")</f>
        <v>73.92</v>
      </c>
      <c r="Z500" s="36">
        <f>IFERROR(IF(Y500=0,"",ROUNDUP(Y500/H500,0)*0.01196),"")</f>
        <v>0.16744000000000001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74.772727272727266</v>
      </c>
      <c r="BN500" s="64">
        <f t="shared" ref="BN500:BN505" si="91">IFERROR(Y500*I500/H500,"0")</f>
        <v>78.959999999999994</v>
      </c>
      <c r="BO500" s="64">
        <f t="shared" ref="BO500:BO505" si="92">IFERROR(1/J500*(X500/H500),"0")</f>
        <v>0.12747668997668998</v>
      </c>
      <c r="BP500" s="64">
        <f t="shared" ref="BP500:BP505" si="93">IFERROR(1/J500*(Y500/H500),"0")</f>
        <v>0.13461538461538464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80</v>
      </c>
      <c r="Y502" s="378">
        <f t="shared" si="89"/>
        <v>84.48</v>
      </c>
      <c r="Z502" s="36">
        <f>IFERROR(IF(Y502=0,"",ROUNDUP(Y502/H502,0)*0.01196),"")</f>
        <v>0.19136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85.454545454545453</v>
      </c>
      <c r="BN502" s="64">
        <f t="shared" si="91"/>
        <v>90.24</v>
      </c>
      <c r="BO502" s="64">
        <f t="shared" si="92"/>
        <v>0.14568764568764569</v>
      </c>
      <c r="BP502" s="64">
        <f t="shared" si="93"/>
        <v>0.15384615384615385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28.409090909090907</v>
      </c>
      <c r="Y506" s="379">
        <f>IFERROR(Y500/H500,"0")+IFERROR(Y501/H501,"0")+IFERROR(Y502/H502,"0")+IFERROR(Y503/H503,"0")+IFERROR(Y504/H504,"0")+IFERROR(Y505/H505,"0")</f>
        <v>30</v>
      </c>
      <c r="Z506" s="379">
        <f>IFERROR(IF(Z500="",0,Z500),"0")+IFERROR(IF(Z501="",0,Z501),"0")+IFERROR(IF(Z502="",0,Z502),"0")+IFERROR(IF(Z503="",0,Z503),"0")+IFERROR(IF(Z504="",0,Z504),"0")+IFERROR(IF(Z505="",0,Z505),"0")</f>
        <v>0.35880000000000001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150</v>
      </c>
      <c r="Y507" s="379">
        <f>IFERROR(SUM(Y500:Y505),"0")</f>
        <v>158.4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0</v>
      </c>
      <c r="Y545" s="379">
        <f>IFERROR(Y538/H538,"0")+IFERROR(Y539/H539,"0")+IFERROR(Y540/H540,"0")+IFERROR(Y541/H541,"0")+IFERROR(Y542/H542,"0")+IFERROR(Y543/H543,"0")+IFERROR(Y544/H544,"0")</f>
        <v>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0</v>
      </c>
      <c r="Y546" s="379">
        <f>IFERROR(SUM(Y538:Y544),"0")</f>
        <v>0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0</v>
      </c>
      <c r="Y548" s="378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0</v>
      </c>
      <c r="Y552" s="379">
        <f>IFERROR(Y548/H548,"0")+IFERROR(Y549/H549,"0")+IFERROR(Y550/H550,"0")+IFERROR(Y551/H551,"0")</f>
        <v>0</v>
      </c>
      <c r="Z552" s="379">
        <f>IFERROR(IF(Z548="",0,Z548),"0")+IFERROR(IF(Z549="",0,Z549),"0")+IFERROR(IF(Z550="",0,Z550),"0")+IFERROR(IF(Z551="",0,Z551),"0")</f>
        <v>0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0</v>
      </c>
      <c r="Y553" s="379">
        <f>IFERROR(SUM(Y548:Y551),"0")</f>
        <v>0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6588.25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6709.9199999999992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6919.4974752834696</v>
      </c>
      <c r="Y580" s="379">
        <f>IFERROR(SUM(BN22:BN576),"0")</f>
        <v>7047.8739999999989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12</v>
      </c>
      <c r="Y581" s="38">
        <f>ROUNDUP(SUM(BP22:BP576),0)</f>
        <v>12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7219.4974752834696</v>
      </c>
      <c r="Y582" s="379">
        <f>GrossWeightTotalR+PalletQtyTotalR*25</f>
        <v>7347.8739999999989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827.49987860946749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846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13.66262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525.6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741.6</v>
      </c>
      <c r="E589" s="46">
        <f>IFERROR(Y105*1,"0")+IFERROR(Y106*1,"0")+IFERROR(Y107*1,"0")+IFERROR(Y108*1,"0")+IFERROR(Y109*1,"0")+IFERROR(Y113*1,"0")+IFERROR(Y114*1,"0")+IFERROR(Y115*1,"0")+IFERROR(Y116*1,"0")+IFERROR(Y117*1,"0")</f>
        <v>423.00000000000006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195.60000000000002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165.39999999999998</v>
      </c>
      <c r="H589" s="46">
        <f>IFERROR(Y175*1,"0")+IFERROR(Y176*1,"0")+IFERROR(Y177*1,"0")+IFERROR(Y178*1,"0")+IFERROR(Y179*1,"0")+IFERROR(Y180*1,"0")+IFERROR(Y181*1,"0")+IFERROR(Y182*1,"0")</f>
        <v>21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54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18.900000000000002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282.59999999999997</v>
      </c>
      <c r="U589" s="46">
        <f>IFERROR(Y348*1,"0")+IFERROR(Y352*1,"0")+IFERROR(Y353*1,"0")+IFERROR(Y354*1,"0")</f>
        <v>25.200000000000003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2160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1624.52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81.900000000000006</v>
      </c>
      <c r="Y589" s="46">
        <f>IFERROR(Y453*1,"0")+IFERROR(Y457*1,"0")+IFERROR(Y458*1,"0")+IFERROR(Y459*1,"0")+IFERROR(Y460*1,"0")+IFERROR(Y461*1,"0")+IFERROR(Y462*1,"0")+IFERROR(Y466*1,"0")</f>
        <v>21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369.6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0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2024-09-10T07:58:14Z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