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2550B3B-750D-44F4-8288-2BF7469307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N501" i="1"/>
  <c r="BM501" i="1"/>
  <c r="Z501" i="1"/>
  <c r="Y501" i="1"/>
  <c r="BP501" i="1" s="1"/>
  <c r="P501" i="1"/>
  <c r="BO500" i="1"/>
  <c r="BM500" i="1"/>
  <c r="Y500" i="1"/>
  <c r="P500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Y497" i="1" s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Y454" i="1"/>
  <c r="X454" i="1"/>
  <c r="BP453" i="1"/>
  <c r="BO453" i="1"/>
  <c r="BN453" i="1"/>
  <c r="BM453" i="1"/>
  <c r="Z453" i="1"/>
  <c r="Z454" i="1" s="1"/>
  <c r="Y453" i="1"/>
  <c r="P453" i="1"/>
  <c r="X450" i="1"/>
  <c r="Y449" i="1"/>
  <c r="X449" i="1"/>
  <c r="BP448" i="1"/>
  <c r="BO448" i="1"/>
  <c r="BN448" i="1"/>
  <c r="BM448" i="1"/>
  <c r="Z448" i="1"/>
  <c r="Z449" i="1" s="1"/>
  <c r="Y448" i="1"/>
  <c r="Y450" i="1" s="1"/>
  <c r="P448" i="1"/>
  <c r="X446" i="1"/>
  <c r="Y445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Y440" i="1" s="1"/>
  <c r="P419" i="1"/>
  <c r="X417" i="1"/>
  <c r="Y416" i="1"/>
  <c r="X416" i="1"/>
  <c r="BP415" i="1"/>
  <c r="BO415" i="1"/>
  <c r="BN415" i="1"/>
  <c r="BM415" i="1"/>
  <c r="Z415" i="1"/>
  <c r="Z416" i="1" s="1"/>
  <c r="Y415" i="1"/>
  <c r="P415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Y407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Y393" i="1" s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U589" i="1" s="1"/>
  <c r="P348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Y339" i="1" s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Y317" i="1" s="1"/>
  <c r="P312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T589" i="1" s="1"/>
  <c r="P301" i="1"/>
  <c r="X298" i="1"/>
  <c r="X297" i="1"/>
  <c r="BO296" i="1"/>
  <c r="BM296" i="1"/>
  <c r="Y296" i="1"/>
  <c r="BP296" i="1" s="1"/>
  <c r="P296" i="1"/>
  <c r="BP295" i="1"/>
  <c r="BO295" i="1"/>
  <c r="BN295" i="1"/>
  <c r="BM295" i="1"/>
  <c r="Z295" i="1"/>
  <c r="Y295" i="1"/>
  <c r="Y297" i="1" s="1"/>
  <c r="P295" i="1"/>
  <c r="X293" i="1"/>
  <c r="Y292" i="1"/>
  <c r="X292" i="1"/>
  <c r="BP291" i="1"/>
  <c r="BO291" i="1"/>
  <c r="BN291" i="1"/>
  <c r="BM291" i="1"/>
  <c r="Z291" i="1"/>
  <c r="Z292" i="1" s="1"/>
  <c r="Y291" i="1"/>
  <c r="S589" i="1" s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Z266" i="1" s="1"/>
  <c r="Y265" i="1"/>
  <c r="Y267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K589" i="1" s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Y228" i="1" s="1"/>
  <c r="P222" i="1"/>
  <c r="X220" i="1"/>
  <c r="X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2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I589" i="1" s="1"/>
  <c r="P187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1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5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BO130" i="1"/>
  <c r="BM130" i="1"/>
  <c r="Y130" i="1"/>
  <c r="Y135" i="1" s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79" i="1" s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9" i="1"/>
  <c r="C589" i="1"/>
  <c r="Y60" i="1"/>
  <c r="BP53" i="1"/>
  <c r="BN53" i="1"/>
  <c r="Z53" i="1"/>
  <c r="BP57" i="1"/>
  <c r="BN57" i="1"/>
  <c r="Z57" i="1"/>
  <c r="Y64" i="1"/>
  <c r="BP71" i="1"/>
  <c r="BN71" i="1"/>
  <c r="Z71" i="1"/>
  <c r="BP74" i="1"/>
  <c r="BN74" i="1"/>
  <c r="Z74" i="1"/>
  <c r="Y81" i="1"/>
  <c r="BP86" i="1"/>
  <c r="BN86" i="1"/>
  <c r="Z86" i="1"/>
  <c r="BP94" i="1"/>
  <c r="BN94" i="1"/>
  <c r="Z94" i="1"/>
  <c r="Z95" i="1" s="1"/>
  <c r="Y96" i="1"/>
  <c r="Y101" i="1"/>
  <c r="BP98" i="1"/>
  <c r="BN98" i="1"/>
  <c r="Z98" i="1"/>
  <c r="BP107" i="1"/>
  <c r="BN107" i="1"/>
  <c r="Z107" i="1"/>
  <c r="BP115" i="1"/>
  <c r="BN115" i="1"/>
  <c r="Z115" i="1"/>
  <c r="BP124" i="1"/>
  <c r="BN124" i="1"/>
  <c r="Z124" i="1"/>
  <c r="BP131" i="1"/>
  <c r="BN131" i="1"/>
  <c r="Z131" i="1"/>
  <c r="BP139" i="1"/>
  <c r="BN139" i="1"/>
  <c r="Z139" i="1"/>
  <c r="Z144" i="1" s="1"/>
  <c r="BP143" i="1"/>
  <c r="BN143" i="1"/>
  <c r="Z143" i="1"/>
  <c r="Y145" i="1"/>
  <c r="Y150" i="1"/>
  <c r="BP147" i="1"/>
  <c r="BN147" i="1"/>
  <c r="Z147" i="1"/>
  <c r="Z149" i="1" s="1"/>
  <c r="BP160" i="1"/>
  <c r="BN160" i="1"/>
  <c r="Z160" i="1"/>
  <c r="Y164" i="1"/>
  <c r="H9" i="1"/>
  <c r="Y24" i="1"/>
  <c r="BP55" i="1"/>
  <c r="BN55" i="1"/>
  <c r="Z55" i="1"/>
  <c r="Y59" i="1"/>
  <c r="BP63" i="1"/>
  <c r="BN63" i="1"/>
  <c r="Z63" i="1"/>
  <c r="Z64" i="1" s="1"/>
  <c r="Y65" i="1"/>
  <c r="BP69" i="1"/>
  <c r="BN69" i="1"/>
  <c r="Z69" i="1"/>
  <c r="BP73" i="1"/>
  <c r="BN73" i="1"/>
  <c r="Z73" i="1"/>
  <c r="Z76" i="1" s="1"/>
  <c r="Y76" i="1"/>
  <c r="BP80" i="1"/>
  <c r="BN80" i="1"/>
  <c r="Z80" i="1"/>
  <c r="Z81" i="1" s="1"/>
  <c r="Y82" i="1"/>
  <c r="Y91" i="1"/>
  <c r="BP84" i="1"/>
  <c r="BN84" i="1"/>
  <c r="Z84" i="1"/>
  <c r="BP88" i="1"/>
  <c r="BN88" i="1"/>
  <c r="Z88" i="1"/>
  <c r="BP100" i="1"/>
  <c r="BN100" i="1"/>
  <c r="Z100" i="1"/>
  <c r="Y102" i="1"/>
  <c r="Y110" i="1"/>
  <c r="BP105" i="1"/>
  <c r="BN105" i="1"/>
  <c r="Z105" i="1"/>
  <c r="E589" i="1"/>
  <c r="BP109" i="1"/>
  <c r="BN109" i="1"/>
  <c r="Z109" i="1"/>
  <c r="Y111" i="1"/>
  <c r="Y118" i="1"/>
  <c r="BP113" i="1"/>
  <c r="BN113" i="1"/>
  <c r="Z113" i="1"/>
  <c r="BP117" i="1"/>
  <c r="BN117" i="1"/>
  <c r="Z117" i="1"/>
  <c r="Y119" i="1"/>
  <c r="F589" i="1"/>
  <c r="Y127" i="1"/>
  <c r="BP122" i="1"/>
  <c r="BN122" i="1"/>
  <c r="Z122" i="1"/>
  <c r="Z127" i="1" s="1"/>
  <c r="BP126" i="1"/>
  <c r="BN126" i="1"/>
  <c r="Z126" i="1"/>
  <c r="Y128" i="1"/>
  <c r="Y136" i="1"/>
  <c r="BP130" i="1"/>
  <c r="BN130" i="1"/>
  <c r="Z130" i="1"/>
  <c r="Z135" i="1" s="1"/>
  <c r="BP133" i="1"/>
  <c r="BN133" i="1"/>
  <c r="Z133" i="1"/>
  <c r="BP141" i="1"/>
  <c r="BN141" i="1"/>
  <c r="Z141" i="1"/>
  <c r="BP154" i="1"/>
  <c r="BN154" i="1"/>
  <c r="Z154" i="1"/>
  <c r="Z156" i="1" s="1"/>
  <c r="BP162" i="1"/>
  <c r="BN162" i="1"/>
  <c r="Z162" i="1"/>
  <c r="Z164" i="1" s="1"/>
  <c r="Y170" i="1"/>
  <c r="Y184" i="1"/>
  <c r="Y189" i="1"/>
  <c r="Y195" i="1"/>
  <c r="Y205" i="1"/>
  <c r="Y219" i="1"/>
  <c r="Y227" i="1"/>
  <c r="Y240" i="1"/>
  <c r="Y251" i="1"/>
  <c r="Y261" i="1"/>
  <c r="Y273" i="1"/>
  <c r="Y282" i="1"/>
  <c r="Y298" i="1"/>
  <c r="Y310" i="1"/>
  <c r="Y316" i="1"/>
  <c r="Y326" i="1"/>
  <c r="Y332" i="1"/>
  <c r="Y338" i="1"/>
  <c r="Y344" i="1"/>
  <c r="BP362" i="1"/>
  <c r="BN362" i="1"/>
  <c r="Z362" i="1"/>
  <c r="BP366" i="1"/>
  <c r="BN366" i="1"/>
  <c r="Z366" i="1"/>
  <c r="Z380" i="1"/>
  <c r="BP378" i="1"/>
  <c r="BN378" i="1"/>
  <c r="Z378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22" i="1"/>
  <c r="BN422" i="1"/>
  <c r="Z422" i="1"/>
  <c r="BP426" i="1"/>
  <c r="BN426" i="1"/>
  <c r="Z426" i="1"/>
  <c r="BP430" i="1"/>
  <c r="BN430" i="1"/>
  <c r="Z430" i="1"/>
  <c r="BP433" i="1"/>
  <c r="BN433" i="1"/>
  <c r="Z433" i="1"/>
  <c r="BP437" i="1"/>
  <c r="BN437" i="1"/>
  <c r="Z437" i="1"/>
  <c r="BP458" i="1"/>
  <c r="BN458" i="1"/>
  <c r="Z458" i="1"/>
  <c r="Z463" i="1" s="1"/>
  <c r="BP462" i="1"/>
  <c r="BN462" i="1"/>
  <c r="Z462" i="1"/>
  <c r="Y464" i="1"/>
  <c r="Y467" i="1"/>
  <c r="BP466" i="1"/>
  <c r="BN466" i="1"/>
  <c r="Z466" i="1"/>
  <c r="Z467" i="1" s="1"/>
  <c r="Y468" i="1"/>
  <c r="Z589" i="1"/>
  <c r="Y474" i="1"/>
  <c r="BP471" i="1"/>
  <c r="BN471" i="1"/>
  <c r="Z471" i="1"/>
  <c r="BP486" i="1"/>
  <c r="BN486" i="1"/>
  <c r="Z486" i="1"/>
  <c r="BP490" i="1"/>
  <c r="BN490" i="1"/>
  <c r="Z490" i="1"/>
  <c r="BP503" i="1"/>
  <c r="BN503" i="1"/>
  <c r="Z503" i="1"/>
  <c r="BP511" i="1"/>
  <c r="BN511" i="1"/>
  <c r="Z511" i="1"/>
  <c r="Y513" i="1"/>
  <c r="Y516" i="1"/>
  <c r="BP515" i="1"/>
  <c r="BN515" i="1"/>
  <c r="Z515" i="1"/>
  <c r="Z516" i="1" s="1"/>
  <c r="Y517" i="1"/>
  <c r="Y535" i="1"/>
  <c r="BP531" i="1"/>
  <c r="BN531" i="1"/>
  <c r="Z531" i="1"/>
  <c r="AC589" i="1"/>
  <c r="Y536" i="1"/>
  <c r="BP533" i="1"/>
  <c r="BN533" i="1"/>
  <c r="Z533" i="1"/>
  <c r="BP549" i="1"/>
  <c r="BN549" i="1"/>
  <c r="Z549" i="1"/>
  <c r="BP551" i="1"/>
  <c r="BN551" i="1"/>
  <c r="Z551" i="1"/>
  <c r="Y553" i="1"/>
  <c r="AD589" i="1"/>
  <c r="Y565" i="1"/>
  <c r="BP563" i="1"/>
  <c r="BN563" i="1"/>
  <c r="Z563" i="1"/>
  <c r="Y566" i="1"/>
  <c r="O589" i="1"/>
  <c r="W589" i="1"/>
  <c r="D589" i="1"/>
  <c r="Y77" i="1"/>
  <c r="G589" i="1"/>
  <c r="Y157" i="1"/>
  <c r="Z168" i="1"/>
  <c r="Z170" i="1" s="1"/>
  <c r="BN168" i="1"/>
  <c r="H589" i="1"/>
  <c r="Z176" i="1"/>
  <c r="Z183" i="1" s="1"/>
  <c r="BN176" i="1"/>
  <c r="Z178" i="1"/>
  <c r="BN178" i="1"/>
  <c r="Z180" i="1"/>
  <c r="BN180" i="1"/>
  <c r="Z182" i="1"/>
  <c r="BN182" i="1"/>
  <c r="Y183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Z219" i="1" s="1"/>
  <c r="BN209" i="1"/>
  <c r="Z211" i="1"/>
  <c r="BN211" i="1"/>
  <c r="Z213" i="1"/>
  <c r="BN213" i="1"/>
  <c r="Z215" i="1"/>
  <c r="BN215" i="1"/>
  <c r="Z217" i="1"/>
  <c r="BN217" i="1"/>
  <c r="Z223" i="1"/>
  <c r="Z227" i="1" s="1"/>
  <c r="BN223" i="1"/>
  <c r="Z225" i="1"/>
  <c r="BN225" i="1"/>
  <c r="J589" i="1"/>
  <c r="Z232" i="1"/>
  <c r="Z239" i="1" s="1"/>
  <c r="BN232" i="1"/>
  <c r="Z234" i="1"/>
  <c r="BN234" i="1"/>
  <c r="Z236" i="1"/>
  <c r="BN236" i="1"/>
  <c r="Z238" i="1"/>
  <c r="BN238" i="1"/>
  <c r="Y239" i="1"/>
  <c r="Z243" i="1"/>
  <c r="Z251" i="1" s="1"/>
  <c r="BN243" i="1"/>
  <c r="BP243" i="1"/>
  <c r="Z245" i="1"/>
  <c r="BN245" i="1"/>
  <c r="Z247" i="1"/>
  <c r="BN247" i="1"/>
  <c r="Z249" i="1"/>
  <c r="BN249" i="1"/>
  <c r="Y252" i="1"/>
  <c r="M589" i="1"/>
  <c r="Z257" i="1"/>
  <c r="Z261" i="1" s="1"/>
  <c r="BN257" i="1"/>
  <c r="Z259" i="1"/>
  <c r="BN259" i="1"/>
  <c r="Y262" i="1"/>
  <c r="P589" i="1"/>
  <c r="Z271" i="1"/>
  <c r="Z273" i="1" s="1"/>
  <c r="BN271" i="1"/>
  <c r="Y274" i="1"/>
  <c r="Q589" i="1"/>
  <c r="Z278" i="1"/>
  <c r="Z282" i="1" s="1"/>
  <c r="BN278" i="1"/>
  <c r="Z280" i="1"/>
  <c r="BN280" i="1"/>
  <c r="Y283" i="1"/>
  <c r="Y288" i="1"/>
  <c r="Y293" i="1"/>
  <c r="Z296" i="1"/>
  <c r="Z297" i="1" s="1"/>
  <c r="BN296" i="1"/>
  <c r="Z301" i="1"/>
  <c r="Z309" i="1" s="1"/>
  <c r="BN301" i="1"/>
  <c r="BP301" i="1"/>
  <c r="Z304" i="1"/>
  <c r="BN304" i="1"/>
  <c r="Z306" i="1"/>
  <c r="BN306" i="1"/>
  <c r="Z308" i="1"/>
  <c r="BN308" i="1"/>
  <c r="Y309" i="1"/>
  <c r="Z312" i="1"/>
  <c r="Z316" i="1" s="1"/>
  <c r="BN312" i="1"/>
  <c r="BP312" i="1"/>
  <c r="Z314" i="1"/>
  <c r="BN314" i="1"/>
  <c r="Z320" i="1"/>
  <c r="Z325" i="1" s="1"/>
  <c r="BN320" i="1"/>
  <c r="Z322" i="1"/>
  <c r="BN322" i="1"/>
  <c r="Z324" i="1"/>
  <c r="BN324" i="1"/>
  <c r="Z328" i="1"/>
  <c r="BN328" i="1"/>
  <c r="BP328" i="1"/>
  <c r="Z330" i="1"/>
  <c r="BN330" i="1"/>
  <c r="Z336" i="1"/>
  <c r="Z338" i="1" s="1"/>
  <c r="BN336" i="1"/>
  <c r="Z342" i="1"/>
  <c r="Z344" i="1" s="1"/>
  <c r="BN342" i="1"/>
  <c r="Y350" i="1"/>
  <c r="Y355" i="1"/>
  <c r="BP352" i="1"/>
  <c r="BN352" i="1"/>
  <c r="BP354" i="1"/>
  <c r="BN354" i="1"/>
  <c r="Z354" i="1"/>
  <c r="Z355" i="1" s="1"/>
  <c r="Y356" i="1"/>
  <c r="V589" i="1"/>
  <c r="Y369" i="1"/>
  <c r="BP360" i="1"/>
  <c r="BN360" i="1"/>
  <c r="Z360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81" i="1"/>
  <c r="Y380" i="1"/>
  <c r="BP384" i="1"/>
  <c r="BN384" i="1"/>
  <c r="Z384" i="1"/>
  <c r="Z385" i="1" s="1"/>
  <c r="Y386" i="1"/>
  <c r="BP390" i="1"/>
  <c r="BN390" i="1"/>
  <c r="Z390" i="1"/>
  <c r="Z393" i="1" s="1"/>
  <c r="Y398" i="1"/>
  <c r="Z406" i="1"/>
  <c r="BP402" i="1"/>
  <c r="BN402" i="1"/>
  <c r="Z402" i="1"/>
  <c r="Y406" i="1"/>
  <c r="BP420" i="1"/>
  <c r="BN420" i="1"/>
  <c r="Z420" i="1"/>
  <c r="Z440" i="1" s="1"/>
  <c r="BP424" i="1"/>
  <c r="BN424" i="1"/>
  <c r="Z424" i="1"/>
  <c r="BP428" i="1"/>
  <c r="BN428" i="1"/>
  <c r="Z428" i="1"/>
  <c r="BP431" i="1"/>
  <c r="BN431" i="1"/>
  <c r="Z431" i="1"/>
  <c r="BP435" i="1"/>
  <c r="BN435" i="1"/>
  <c r="Z435" i="1"/>
  <c r="BP439" i="1"/>
  <c r="BN439" i="1"/>
  <c r="Z439" i="1"/>
  <c r="Y441" i="1"/>
  <c r="Y446" i="1"/>
  <c r="BP443" i="1"/>
  <c r="BN443" i="1"/>
  <c r="Z443" i="1"/>
  <c r="Z445" i="1" s="1"/>
  <c r="Y589" i="1"/>
  <c r="Y463" i="1"/>
  <c r="BP460" i="1"/>
  <c r="BN460" i="1"/>
  <c r="Z460" i="1"/>
  <c r="BP473" i="1"/>
  <c r="BN473" i="1"/>
  <c r="Z473" i="1"/>
  <c r="Y475" i="1"/>
  <c r="Y479" i="1"/>
  <c r="BP478" i="1"/>
  <c r="BN478" i="1"/>
  <c r="Z478" i="1"/>
  <c r="Z479" i="1" s="1"/>
  <c r="Y480" i="1"/>
  <c r="AB589" i="1"/>
  <c r="Y493" i="1"/>
  <c r="BP484" i="1"/>
  <c r="BN484" i="1"/>
  <c r="Z484" i="1"/>
  <c r="Z492" i="1" s="1"/>
  <c r="BP488" i="1"/>
  <c r="BN488" i="1"/>
  <c r="Z488" i="1"/>
  <c r="Y492" i="1"/>
  <c r="BP496" i="1"/>
  <c r="BN496" i="1"/>
  <c r="Z496" i="1"/>
  <c r="Z497" i="1" s="1"/>
  <c r="Y498" i="1"/>
  <c r="Y506" i="1"/>
  <c r="Y507" i="1"/>
  <c r="BP500" i="1"/>
  <c r="BN500" i="1"/>
  <c r="Z500" i="1"/>
  <c r="AA589" i="1"/>
  <c r="X589" i="1"/>
  <c r="Y417" i="1"/>
  <c r="Y455" i="1"/>
  <c r="BP505" i="1"/>
  <c r="BN505" i="1"/>
  <c r="Z505" i="1"/>
  <c r="Y512" i="1"/>
  <c r="BP509" i="1"/>
  <c r="BN509" i="1"/>
  <c r="Z509" i="1"/>
  <c r="Z512" i="1" s="1"/>
  <c r="BP532" i="1"/>
  <c r="BN532" i="1"/>
  <c r="Z532" i="1"/>
  <c r="BP534" i="1"/>
  <c r="BN534" i="1"/>
  <c r="Z534" i="1"/>
  <c r="Y552" i="1"/>
  <c r="BP548" i="1"/>
  <c r="BN548" i="1"/>
  <c r="Z548" i="1"/>
  <c r="Z552" i="1" s="1"/>
  <c r="BP550" i="1"/>
  <c r="BN550" i="1"/>
  <c r="Z550" i="1"/>
  <c r="BP564" i="1"/>
  <c r="BN564" i="1"/>
  <c r="Z564" i="1"/>
  <c r="Y573" i="1"/>
  <c r="BP572" i="1"/>
  <c r="BN572" i="1"/>
  <c r="Z572" i="1"/>
  <c r="Z573" i="1" s="1"/>
  <c r="Y574" i="1"/>
  <c r="Z369" i="1" l="1"/>
  <c r="Z535" i="1"/>
  <c r="Z474" i="1"/>
  <c r="Z110" i="1"/>
  <c r="Z101" i="1"/>
  <c r="Z59" i="1"/>
  <c r="Y583" i="1"/>
  <c r="Y580" i="1"/>
  <c r="Z506" i="1"/>
  <c r="Z331" i="1"/>
  <c r="Z205" i="1"/>
  <c r="Z565" i="1"/>
  <c r="Z118" i="1"/>
  <c r="Z90" i="1"/>
  <c r="Y579" i="1"/>
  <c r="Y581" i="1"/>
  <c r="Z584" i="1"/>
  <c r="Y582" i="1" l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<sst xmlns="http://schemas.openxmlformats.org/spreadsheetml/2006/main" count="2416" uniqueCount="780">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</sst>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1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5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0.41666666666666669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4.05</v>
      </c>
      <c r="Y75" s="378">
        <f t="shared" si="11"/>
        <v>4.5</v>
      </c>
      <c r="Z75" s="36">
        <f>IFERROR(IF(Y75=0,"",ROUNDUP(Y75/H75,0)*0.00937),"")</f>
        <v>9.3699999999999999E-3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4.266</v>
      </c>
      <c r="BN75" s="64">
        <f t="shared" si="13"/>
        <v>4.74</v>
      </c>
      <c r="BO75" s="64">
        <f t="shared" si="14"/>
        <v>7.4999999999999989E-3</v>
      </c>
      <c r="BP75" s="64">
        <f t="shared" si="15"/>
        <v>8.3333333333333332E-3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0.89999999999999991</v>
      </c>
      <c r="Y76" s="379">
        <f>IFERROR(Y68/H68,"0")+IFERROR(Y69/H69,"0")+IFERROR(Y70/H70,"0")+IFERROR(Y71/H71,"0")+IFERROR(Y72/H72,"0")+IFERROR(Y73/H73,"0")+IFERROR(Y74/H74,"0")+IFERROR(Y75/H75,"0")</f>
        <v>1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9.3699999999999999E-3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4.05</v>
      </c>
      <c r="Y77" s="379">
        <f>IFERROR(SUM(Y68:Y75),"0")</f>
        <v>4.5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10</v>
      </c>
      <c r="Y79" s="378">
        <f>IFERROR(IF(X79="",0,CEILING((X79/$H79),1)*$H79),"")</f>
        <v>10.8</v>
      </c>
      <c r="Z79" s="36">
        <f>IFERROR(IF(Y79=0,"",ROUNDUP(Y79/H79,0)*0.02175),"")</f>
        <v>2.1749999999999999E-2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10.444444444444443</v>
      </c>
      <c r="BN79" s="64">
        <f>IFERROR(Y79*I79/H79,"0")</f>
        <v>11.28</v>
      </c>
      <c r="BO79" s="64">
        <f>IFERROR(1/J79*(X79/H79),"0")</f>
        <v>1.653439153439153E-2</v>
      </c>
      <c r="BP79" s="64">
        <f>IFERROR(1/J79*(Y79/H79),"0")</f>
        <v>1.7857142857142856E-2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0.92592592592592582</v>
      </c>
      <c r="Y81" s="379">
        <f>IFERROR(Y79/H79,"0")+IFERROR(Y80/H80,"0")</f>
        <v>1</v>
      </c>
      <c r="Z81" s="379">
        <f>IFERROR(IF(Z79="",0,Z79),"0")+IFERROR(IF(Z80="",0,Z80),"0")</f>
        <v>2.1749999999999999E-2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10</v>
      </c>
      <c r="Y82" s="379">
        <f>IFERROR(SUM(Y79:Y80),"0")</f>
        <v>10.8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10</v>
      </c>
      <c r="Y105" s="378">
        <f>IFERROR(IF(X105="",0,CEILING((X105/$H105),1)*$H105),"")</f>
        <v>10.8</v>
      </c>
      <c r="Z105" s="36">
        <f>IFERROR(IF(Y105=0,"",ROUNDUP(Y105/H105,0)*0.02175),"")</f>
        <v>2.1749999999999999E-2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10.444444444444443</v>
      </c>
      <c r="BN105" s="64">
        <f>IFERROR(Y105*I105/H105,"0")</f>
        <v>11.28</v>
      </c>
      <c r="BO105" s="64">
        <f>IFERROR(1/J105*(X105/H105),"0")</f>
        <v>1.653439153439153E-2</v>
      </c>
      <c r="BP105" s="64">
        <f>IFERROR(1/J105*(Y105/H105),"0")</f>
        <v>1.7857142857142856E-2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0.92592592592592582</v>
      </c>
      <c r="Y110" s="379">
        <f>IFERROR(Y105/H105,"0")+IFERROR(Y106/H106,"0")+IFERROR(Y107/H107,"0")+IFERROR(Y108/H108,"0")+IFERROR(Y109/H109,"0")</f>
        <v>1</v>
      </c>
      <c r="Z110" s="379">
        <f>IFERROR(IF(Z105="",0,Z105),"0")+IFERROR(IF(Z106="",0,Z106),"0")+IFERROR(IF(Z107="",0,Z107),"0")+IFERROR(IF(Z108="",0,Z108),"0")+IFERROR(IF(Z109="",0,Z109),"0")</f>
        <v>2.1749999999999999E-2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10</v>
      </c>
      <c r="Y111" s="379">
        <f>IFERROR(SUM(Y105:Y109),"0")</f>
        <v>10.8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30</v>
      </c>
      <c r="Y114" s="378">
        <f>IFERROR(IF(X114="",0,CEILING((X114/$H114),1)*$H114),"")</f>
        <v>33.6</v>
      </c>
      <c r="Z114" s="36">
        <f>IFERROR(IF(Y114=0,"",ROUNDUP(Y114/H114,0)*0.02175),"")</f>
        <v>8.6999999999999994E-2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32.014285714285712</v>
      </c>
      <c r="BN114" s="64">
        <f>IFERROR(Y114*I114/H114,"0")</f>
        <v>35.856000000000002</v>
      </c>
      <c r="BO114" s="64">
        <f>IFERROR(1/J114*(X114/H114),"0")</f>
        <v>6.377551020408162E-2</v>
      </c>
      <c r="BP114" s="64">
        <f>IFERROR(1/J114*(Y114/H114),"0")</f>
        <v>7.1428571428571425E-2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3.5714285714285712</v>
      </c>
      <c r="Y118" s="379">
        <f>IFERROR(Y113/H113,"0")+IFERROR(Y114/H114,"0")+IFERROR(Y115/H115,"0")+IFERROR(Y116/H116,"0")+IFERROR(Y117/H117,"0")</f>
        <v>4</v>
      </c>
      <c r="Z118" s="379">
        <f>IFERROR(IF(Z113="",0,Z113),"0")+IFERROR(IF(Z114="",0,Z114),"0")+IFERROR(IF(Z115="",0,Z115),"0")+IFERROR(IF(Z116="",0,Z116),"0")+IFERROR(IF(Z117="",0,Z117),"0")</f>
        <v>8.6999999999999994E-2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30</v>
      </c>
      <c r="Y119" s="379">
        <f>IFERROR(SUM(Y113:Y117),"0")</f>
        <v>33.6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0</v>
      </c>
      <c r="Y144" s="379">
        <f>IFERROR(Y138/H138,"0")+IFERROR(Y139/H139,"0")+IFERROR(Y140/H140,"0")+IFERROR(Y141/H141,"0")+IFERROR(Y142/H142,"0")+IFERROR(Y143/H143,"0")</f>
        <v>0</v>
      </c>
      <c r="Z144" s="379">
        <f>IFERROR(IF(Z138="",0,Z138),"0")+IFERROR(IF(Z139="",0,Z139),"0")+IFERROR(IF(Z140="",0,Z140),"0")+IFERROR(IF(Z141="",0,Z141),"0")+IFERROR(IF(Z142="",0,Z142),"0")+IFERROR(IF(Z143="",0,Z143),"0")</f>
        <v>0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0</v>
      </c>
      <c r="Y145" s="379">
        <f>IFERROR(SUM(Y138:Y143),"0")</f>
        <v>0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40</v>
      </c>
      <c r="Y153" s="378">
        <f>IFERROR(IF(X153="",0,CEILING((X153/$H153),1)*$H153),"")</f>
        <v>44.8</v>
      </c>
      <c r="Z153" s="36">
        <f>IFERROR(IF(Y153=0,"",ROUNDUP(Y153/H153,0)*0.02175),"")</f>
        <v>8.6999999999999994E-2</v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41.714285714285715</v>
      </c>
      <c r="BN153" s="64">
        <f>IFERROR(Y153*I153/H153,"0")</f>
        <v>46.720000000000006</v>
      </c>
      <c r="BO153" s="64">
        <f>IFERROR(1/J153*(X153/H153),"0")</f>
        <v>6.3775510204081634E-2</v>
      </c>
      <c r="BP153" s="64">
        <f>IFERROR(1/J153*(Y153/H153),"0")</f>
        <v>7.1428571428571425E-2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3.5714285714285716</v>
      </c>
      <c r="Y156" s="379">
        <f>IFERROR(Y153/H153,"0")+IFERROR(Y154/H154,"0")+IFERROR(Y155/H155,"0")</f>
        <v>4</v>
      </c>
      <c r="Z156" s="379">
        <f>IFERROR(IF(Z153="",0,Z153),"0")+IFERROR(IF(Z154="",0,Z154),"0")+IFERROR(IF(Z155="",0,Z155),"0")</f>
        <v>8.6999999999999994E-2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40</v>
      </c>
      <c r="Y157" s="379">
        <f>IFERROR(SUM(Y153:Y155),"0")</f>
        <v>44.8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16</v>
      </c>
      <c r="Y175" s="378">
        <f t="shared" ref="Y175:Y182" si="26">IFERROR(IF(X175="",0,CEILING((X175/$H175),1)*$H175),"")</f>
        <v>16.8</v>
      </c>
      <c r="Z175" s="36">
        <f>IFERROR(IF(Y175=0,"",ROUNDUP(Y175/H175,0)*0.00753),"")</f>
        <v>3.0120000000000001E-2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16.990476190476191</v>
      </c>
      <c r="BN175" s="64">
        <f t="shared" ref="BN175:BN182" si="28">IFERROR(Y175*I175/H175,"0")</f>
        <v>17.84</v>
      </c>
      <c r="BO175" s="64">
        <f t="shared" ref="BO175:BO182" si="29">IFERROR(1/J175*(X175/H175),"0")</f>
        <v>2.4420024420024417E-2</v>
      </c>
      <c r="BP175" s="64">
        <f t="shared" ref="BP175:BP182" si="30">IFERROR(1/J175*(Y175/H175),"0")</f>
        <v>2.564102564102564E-2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16</v>
      </c>
      <c r="Y176" s="378">
        <f t="shared" si="26"/>
        <v>16.8</v>
      </c>
      <c r="Z176" s="36">
        <f>IFERROR(IF(Y176=0,"",ROUNDUP(Y176/H176,0)*0.00753),"")</f>
        <v>3.0120000000000001E-2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16.990476190476191</v>
      </c>
      <c r="BN176" s="64">
        <f t="shared" si="28"/>
        <v>17.84</v>
      </c>
      <c r="BO176" s="64">
        <f t="shared" si="29"/>
        <v>2.4420024420024417E-2</v>
      </c>
      <c r="BP176" s="64">
        <f t="shared" si="30"/>
        <v>2.564102564102564E-2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7.6190476190476186</v>
      </c>
      <c r="Y183" s="379">
        <f>IFERROR(Y175/H175,"0")+IFERROR(Y176/H176,"0")+IFERROR(Y177/H177,"0")+IFERROR(Y178/H178,"0")+IFERROR(Y179/H179,"0")+IFERROR(Y180/H180,"0")+IFERROR(Y181/H181,"0")+IFERROR(Y182/H182,"0")</f>
        <v>8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6.0240000000000002E-2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32</v>
      </c>
      <c r="Y184" s="379">
        <f>IFERROR(SUM(Y175:Y182),"0")</f>
        <v>33.6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40</v>
      </c>
      <c r="Y197" s="378">
        <f t="shared" ref="Y197:Y204" si="31">IFERROR(IF(X197="",0,CEILING((X197/$H197),1)*$H197),"")</f>
        <v>43.2</v>
      </c>
      <c r="Z197" s="36">
        <f>IFERROR(IF(Y197=0,"",ROUNDUP(Y197/H197,0)*0.00937),"")</f>
        <v>7.4959999999999999E-2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41.555555555555557</v>
      </c>
      <c r="BN197" s="64">
        <f t="shared" ref="BN197:BN204" si="33">IFERROR(Y197*I197/H197,"0")</f>
        <v>44.88</v>
      </c>
      <c r="BO197" s="64">
        <f t="shared" ref="BO197:BO204" si="34">IFERROR(1/J197*(X197/H197),"0")</f>
        <v>6.1728395061728385E-2</v>
      </c>
      <c r="BP197" s="64">
        <f t="shared" ref="BP197:BP204" si="35">IFERROR(1/J197*(Y197/H197),"0")</f>
        <v>6.6666666666666666E-2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20</v>
      </c>
      <c r="Y198" s="378">
        <f t="shared" si="31"/>
        <v>21.6</v>
      </c>
      <c r="Z198" s="36">
        <f>IFERROR(IF(Y198=0,"",ROUNDUP(Y198/H198,0)*0.00937),"")</f>
        <v>3.7479999999999999E-2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20.777777777777779</v>
      </c>
      <c r="BN198" s="64">
        <f t="shared" si="33"/>
        <v>22.44</v>
      </c>
      <c r="BO198" s="64">
        <f t="shared" si="34"/>
        <v>3.0864197530864192E-2</v>
      </c>
      <c r="BP198" s="64">
        <f t="shared" si="35"/>
        <v>3.3333333333333333E-2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20</v>
      </c>
      <c r="Y199" s="378">
        <f t="shared" si="31"/>
        <v>21.6</v>
      </c>
      <c r="Z199" s="36">
        <f>IFERROR(IF(Y199=0,"",ROUNDUP(Y199/H199,0)*0.00937),"")</f>
        <v>3.7479999999999999E-2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20.777777777777779</v>
      </c>
      <c r="BN199" s="64">
        <f t="shared" si="33"/>
        <v>22.44</v>
      </c>
      <c r="BO199" s="64">
        <f t="shared" si="34"/>
        <v>3.0864197530864192E-2</v>
      </c>
      <c r="BP199" s="64">
        <f t="shared" si="35"/>
        <v>3.3333333333333333E-2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30</v>
      </c>
      <c r="Y200" s="378">
        <f t="shared" si="31"/>
        <v>32.400000000000006</v>
      </c>
      <c r="Z200" s="36">
        <f>IFERROR(IF(Y200=0,"",ROUNDUP(Y200/H200,0)*0.00937),"")</f>
        <v>5.6219999999999999E-2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31.166666666666668</v>
      </c>
      <c r="BN200" s="64">
        <f t="shared" si="33"/>
        <v>33.660000000000004</v>
      </c>
      <c r="BO200" s="64">
        <f t="shared" si="34"/>
        <v>4.6296296296296294E-2</v>
      </c>
      <c r="BP200" s="64">
        <f t="shared" si="35"/>
        <v>5.000000000000001E-2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20.370370370370367</v>
      </c>
      <c r="Y205" s="379">
        <f>IFERROR(Y197/H197,"0")+IFERROR(Y198/H198,"0")+IFERROR(Y199/H199,"0")+IFERROR(Y200/H200,"0")+IFERROR(Y201/H201,"0")+IFERROR(Y202/H202,"0")+IFERROR(Y203/H203,"0")+IFERROR(Y204/H204,"0")</f>
        <v>22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0.20613999999999999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110</v>
      </c>
      <c r="Y206" s="379">
        <f>IFERROR(SUM(Y197:Y204),"0")</f>
        <v>118.80000000000001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10</v>
      </c>
      <c r="Y208" s="378">
        <f t="shared" ref="Y208:Y218" si="36">IFERROR(IF(X208="",0,CEILING((X208/$H208),1)*$H208),"")</f>
        <v>16.2</v>
      </c>
      <c r="Z208" s="36">
        <f>IFERROR(IF(Y208=0,"",ROUNDUP(Y208/H208,0)*0.02175),"")</f>
        <v>4.3499999999999997E-2</v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10.696296296296296</v>
      </c>
      <c r="BN208" s="64">
        <f t="shared" ref="BN208:BN218" si="38">IFERROR(Y208*I208/H208,"0")</f>
        <v>17.327999999999999</v>
      </c>
      <c r="BO208" s="64">
        <f t="shared" ref="BO208:BO218" si="39">IFERROR(1/J208*(X208/H208),"0")</f>
        <v>2.2045855379188715E-2</v>
      </c>
      <c r="BP208" s="64">
        <f t="shared" ref="BP208:BP218" si="40">IFERROR(1/J208*(Y208/H208),"0")</f>
        <v>3.5714285714285712E-2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8</v>
      </c>
      <c r="Y211" s="378">
        <f t="shared" si="36"/>
        <v>8.6999999999999993</v>
      </c>
      <c r="Z211" s="36">
        <f>IFERROR(IF(Y211=0,"",ROUNDUP(Y211/H211,0)*0.02175),"")</f>
        <v>2.1749999999999999E-2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8.5186206896551724</v>
      </c>
      <c r="BN211" s="64">
        <f t="shared" si="38"/>
        <v>9.2639999999999993</v>
      </c>
      <c r="BO211" s="64">
        <f t="shared" si="39"/>
        <v>1.6420361247947456E-2</v>
      </c>
      <c r="BP211" s="64">
        <f t="shared" si="40"/>
        <v>1.7857142857142856E-2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2.88</v>
      </c>
      <c r="Y217" s="378">
        <f t="shared" si="36"/>
        <v>4.8</v>
      </c>
      <c r="Z217" s="36">
        <f t="shared" si="41"/>
        <v>1.506E-2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3.2063999999999999</v>
      </c>
      <c r="BN217" s="64">
        <f t="shared" si="38"/>
        <v>5.3440000000000003</v>
      </c>
      <c r="BO217" s="64">
        <f t="shared" si="39"/>
        <v>7.6923076923076919E-3</v>
      </c>
      <c r="BP217" s="64">
        <f t="shared" si="40"/>
        <v>1.282051282051282E-2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2.88</v>
      </c>
      <c r="Y218" s="378">
        <f t="shared" si="36"/>
        <v>4.8</v>
      </c>
      <c r="Z218" s="36">
        <f t="shared" si="41"/>
        <v>1.506E-2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3.2136</v>
      </c>
      <c r="BN218" s="64">
        <f t="shared" si="38"/>
        <v>5.3559999999999999</v>
      </c>
      <c r="BO218" s="64">
        <f t="shared" si="39"/>
        <v>7.6923076923076919E-3</v>
      </c>
      <c r="BP218" s="64">
        <f t="shared" si="40"/>
        <v>1.282051282051282E-2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4.5541081311196256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7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9.537000000000001E-2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23.759999999999998</v>
      </c>
      <c r="Y220" s="379">
        <f>IFERROR(SUM(Y208:Y218),"0")</f>
        <v>34.5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3.84</v>
      </c>
      <c r="Y279" s="378">
        <f>IFERROR(IF(X279="",0,CEILING((X279/$H279),1)*$H279),"")</f>
        <v>4.8</v>
      </c>
      <c r="Z279" s="36">
        <f>IFERROR(IF(Y279=0,"",ROUNDUP(Y279/H279,0)*0.00753),"")</f>
        <v>1.506E-2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4.2751999999999999</v>
      </c>
      <c r="BN279" s="64">
        <f>IFERROR(Y279*I279/H279,"0")</f>
        <v>5.3440000000000003</v>
      </c>
      <c r="BO279" s="64">
        <f>IFERROR(1/J279*(X279/H279),"0")</f>
        <v>1.0256410256410256E-2</v>
      </c>
      <c r="BP279" s="64">
        <f>IFERROR(1/J279*(Y279/H279),"0")</f>
        <v>1.282051282051282E-2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3.84</v>
      </c>
      <c r="Y280" s="378">
        <f>IFERROR(IF(X280="",0,CEILING((X280/$H280),1)*$H280),"")</f>
        <v>4.8</v>
      </c>
      <c r="Z280" s="36">
        <f>IFERROR(IF(Y280=0,"",ROUNDUP(Y280/H280,0)*0.00753),"")</f>
        <v>1.506E-2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4.16</v>
      </c>
      <c r="BN280" s="64">
        <f>IFERROR(Y280*I280/H280,"0")</f>
        <v>5.2</v>
      </c>
      <c r="BO280" s="64">
        <f>IFERROR(1/J280*(X280/H280),"0")</f>
        <v>1.0256410256410256E-2</v>
      </c>
      <c r="BP280" s="64">
        <f>IFERROR(1/J280*(Y280/H280),"0")</f>
        <v>1.282051282051282E-2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3.2</v>
      </c>
      <c r="Y282" s="379">
        <f>IFERROR(Y277/H277,"0")+IFERROR(Y278/H278,"0")+IFERROR(Y279/H279,"0")+IFERROR(Y280/H280,"0")+IFERROR(Y281/H281,"0")</f>
        <v>4</v>
      </c>
      <c r="Z282" s="379">
        <f>IFERROR(IF(Z277="",0,Z277),"0")+IFERROR(IF(Z278="",0,Z278),"0")+IFERROR(IF(Z279="",0,Z279),"0")+IFERROR(IF(Z280="",0,Z280),"0")+IFERROR(IF(Z281="",0,Z281),"0")</f>
        <v>3.0120000000000001E-2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7.68</v>
      </c>
      <c r="Y283" s="379">
        <f>IFERROR(SUM(Y277:Y281),"0")</f>
        <v>9.6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25</v>
      </c>
      <c r="Y312" s="378">
        <f>IFERROR(IF(X312="",0,CEILING((X312/$H312),1)*$H312),"")</f>
        <v>25.200000000000003</v>
      </c>
      <c r="Z312" s="36">
        <f>IFERROR(IF(Y312=0,"",ROUNDUP(Y312/H312,0)*0.00753),"")</f>
        <v>4.5179999999999998E-2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26.547619047619047</v>
      </c>
      <c r="BN312" s="64">
        <f>IFERROR(Y312*I312/H312,"0")</f>
        <v>26.76</v>
      </c>
      <c r="BO312" s="64">
        <f>IFERROR(1/J312*(X312/H312),"0")</f>
        <v>3.815628815628816E-2</v>
      </c>
      <c r="BP312" s="64">
        <f>IFERROR(1/J312*(Y312/H312),"0")</f>
        <v>3.8461538461538464E-2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5.9523809523809526</v>
      </c>
      <c r="Y316" s="379">
        <f>IFERROR(Y312/H312,"0")+IFERROR(Y313/H313,"0")+IFERROR(Y314/H314,"0")+IFERROR(Y315/H315,"0")</f>
        <v>6</v>
      </c>
      <c r="Z316" s="379">
        <f>IFERROR(IF(Z312="",0,Z312),"0")+IFERROR(IF(Z313="",0,Z313),"0")+IFERROR(IF(Z314="",0,Z314),"0")+IFERROR(IF(Z315="",0,Z315),"0")</f>
        <v>4.5179999999999998E-2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25</v>
      </c>
      <c r="Y317" s="379">
        <f>IFERROR(SUM(Y312:Y315),"0")</f>
        <v>25.200000000000003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50</v>
      </c>
      <c r="Y319" s="378">
        <f t="shared" ref="Y319:Y324" si="62">IFERROR(IF(X319="",0,CEILING((X319/$H319),1)*$H319),"")</f>
        <v>54.6</v>
      </c>
      <c r="Z319" s="36">
        <f>IFERROR(IF(Y319=0,"",ROUNDUP(Y319/H319,0)*0.02175),"")</f>
        <v>0.15225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53.57692307692308</v>
      </c>
      <c r="BN319" s="64">
        <f t="shared" ref="BN319:BN324" si="64">IFERROR(Y319*I319/H319,"0")</f>
        <v>58.506000000000007</v>
      </c>
      <c r="BO319" s="64">
        <f t="shared" ref="BO319:BO324" si="65">IFERROR(1/J319*(X319/H319),"0")</f>
        <v>0.11446886446886446</v>
      </c>
      <c r="BP319" s="64">
        <f t="shared" ref="BP319:BP324" si="66">IFERROR(1/J319*(Y319/H319),"0")</f>
        <v>0.125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6.4102564102564106</v>
      </c>
      <c r="Y325" s="379">
        <f>IFERROR(Y319/H319,"0")+IFERROR(Y320/H320,"0")+IFERROR(Y321/H321,"0")+IFERROR(Y322/H322,"0")+IFERROR(Y323/H323,"0")+IFERROR(Y324/H324,"0")</f>
        <v>7</v>
      </c>
      <c r="Z325" s="379">
        <f>IFERROR(IF(Z319="",0,Z319),"0")+IFERROR(IF(Z320="",0,Z320),"0")+IFERROR(IF(Z321="",0,Z321),"0")+IFERROR(IF(Z322="",0,Z322),"0")+IFERROR(IF(Z323="",0,Z323),"0")+IFERROR(IF(Z324="",0,Z324),"0")</f>
        <v>0.15225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50</v>
      </c>
      <c r="Y326" s="379">
        <f>IFERROR(SUM(Y319:Y324),"0")</f>
        <v>54.6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30</v>
      </c>
      <c r="Y329" s="378">
        <f>IFERROR(IF(X329="",0,CEILING((X329/$H329),1)*$H329),"")</f>
        <v>31.2</v>
      </c>
      <c r="Z329" s="36">
        <f>IFERROR(IF(Y329=0,"",ROUNDUP(Y329/H329,0)*0.02175),"")</f>
        <v>8.6999999999999994E-2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32.169230769230772</v>
      </c>
      <c r="BN329" s="64">
        <f>IFERROR(Y329*I329/H329,"0")</f>
        <v>33.456000000000003</v>
      </c>
      <c r="BO329" s="64">
        <f>IFERROR(1/J329*(X329/H329),"0")</f>
        <v>6.8681318681318673E-2</v>
      </c>
      <c r="BP329" s="64">
        <f>IFERROR(1/J329*(Y329/H329),"0")</f>
        <v>7.1428571428571425E-2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3.8461538461538463</v>
      </c>
      <c r="Y331" s="379">
        <f>IFERROR(Y328/H328,"0")+IFERROR(Y329/H329,"0")+IFERROR(Y330/H330,"0")</f>
        <v>4</v>
      </c>
      <c r="Z331" s="379">
        <f>IFERROR(IF(Z328="",0,Z328),"0")+IFERROR(IF(Z329="",0,Z329),"0")+IFERROR(IF(Z330="",0,Z330),"0")</f>
        <v>8.6999999999999994E-2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30</v>
      </c>
      <c r="Y332" s="379">
        <f>IFERROR(SUM(Y328:Y330),"0")</f>
        <v>31.2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0</v>
      </c>
      <c r="Y355" s="379">
        <f>IFERROR(Y352/H352,"0")+IFERROR(Y353/H353,"0")+IFERROR(Y354/H354,"0")</f>
        <v>0</v>
      </c>
      <c r="Z355" s="379">
        <f>IFERROR(IF(Z352="",0,Z352),"0")+IFERROR(IF(Z353="",0,Z353),"0")+IFERROR(IF(Z354="",0,Z354),"0")</f>
        <v>0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0</v>
      </c>
      <c r="Y356" s="379">
        <f>IFERROR(SUM(Y352:Y354),"0")</f>
        <v>0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450</v>
      </c>
      <c r="Y361" s="378">
        <f t="shared" si="67"/>
        <v>450</v>
      </c>
      <c r="Z361" s="36">
        <f>IFERROR(IF(Y361=0,"",ROUNDUP(Y361/H361,0)*0.02175),"")</f>
        <v>0.65249999999999997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464.4</v>
      </c>
      <c r="BN361" s="64">
        <f t="shared" si="69"/>
        <v>464.4</v>
      </c>
      <c r="BO361" s="64">
        <f t="shared" si="70"/>
        <v>0.625</v>
      </c>
      <c r="BP361" s="64">
        <f t="shared" si="71"/>
        <v>0.625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550</v>
      </c>
      <c r="Y363" s="378">
        <f t="shared" si="67"/>
        <v>555</v>
      </c>
      <c r="Z363" s="36">
        <f>IFERROR(IF(Y363=0,"",ROUNDUP(Y363/H363,0)*0.02175),"")</f>
        <v>0.80474999999999997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567.6</v>
      </c>
      <c r="BN363" s="64">
        <f t="shared" si="69"/>
        <v>572.76</v>
      </c>
      <c r="BO363" s="64">
        <f t="shared" si="70"/>
        <v>0.76388888888888884</v>
      </c>
      <c r="BP363" s="64">
        <f t="shared" si="71"/>
        <v>0.77083333333333326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830</v>
      </c>
      <c r="Y365" s="378">
        <f t="shared" si="67"/>
        <v>840</v>
      </c>
      <c r="Z365" s="36">
        <f>IFERROR(IF(Y365=0,"",ROUNDUP(Y365/H365,0)*0.02175),"")</f>
        <v>1.218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856.56</v>
      </c>
      <c r="BN365" s="64">
        <f t="shared" si="69"/>
        <v>866.88</v>
      </c>
      <c r="BO365" s="64">
        <f t="shared" si="70"/>
        <v>1.1527777777777777</v>
      </c>
      <c r="BP365" s="64">
        <f t="shared" si="71"/>
        <v>1.1666666666666665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122</v>
      </c>
      <c r="Y369" s="379">
        <f>IFERROR(Y360/H360,"0")+IFERROR(Y361/H361,"0")+IFERROR(Y362/H362,"0")+IFERROR(Y363/H363,"0")+IFERROR(Y364/H364,"0")+IFERROR(Y365/H365,"0")+IFERROR(Y366/H366,"0")+IFERROR(Y367/H367,"0")+IFERROR(Y368/H368,"0")</f>
        <v>123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2.6752500000000001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1830</v>
      </c>
      <c r="Y370" s="379">
        <f>IFERROR(SUM(Y360:Y368),"0")</f>
        <v>1845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1710</v>
      </c>
      <c r="Y372" s="378">
        <f>IFERROR(IF(X372="",0,CEILING((X372/$H372),1)*$H372),"")</f>
        <v>1710</v>
      </c>
      <c r="Z372" s="36">
        <f>IFERROR(IF(Y372=0,"",ROUNDUP(Y372/H372,0)*0.02175),"")</f>
        <v>2.4794999999999998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1764.72</v>
      </c>
      <c r="BN372" s="64">
        <f>IFERROR(Y372*I372/H372,"0")</f>
        <v>1764.72</v>
      </c>
      <c r="BO372" s="64">
        <f>IFERROR(1/J372*(X372/H372),"0")</f>
        <v>2.375</v>
      </c>
      <c r="BP372" s="64">
        <f>IFERROR(1/J372*(Y372/H372),"0")</f>
        <v>2.375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114</v>
      </c>
      <c r="Y374" s="379">
        <f>IFERROR(Y372/H372,"0")+IFERROR(Y373/H373,"0")</f>
        <v>114</v>
      </c>
      <c r="Z374" s="379">
        <f>IFERROR(IF(Z372="",0,Z372),"0")+IFERROR(IF(Z373="",0,Z373),"0")</f>
        <v>2.4794999999999998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1710</v>
      </c>
      <c r="Y375" s="379">
        <f>IFERROR(SUM(Y372:Y373),"0")</f>
        <v>1710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16</v>
      </c>
      <c r="Y379" s="378">
        <f>IFERROR(IF(X379="",0,CEILING((X379/$H379),1)*$H379),"")</f>
        <v>23.4</v>
      </c>
      <c r="Z379" s="36">
        <f>IFERROR(IF(Y379=0,"",ROUNDUP(Y379/H379,0)*0.02175),"")</f>
        <v>6.5250000000000002E-2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17.156923076923078</v>
      </c>
      <c r="BN379" s="64">
        <f>IFERROR(Y379*I379/H379,"0")</f>
        <v>25.092000000000002</v>
      </c>
      <c r="BO379" s="64">
        <f>IFERROR(1/J379*(X379/H379),"0")</f>
        <v>3.6630036630036632E-2</v>
      </c>
      <c r="BP379" s="64">
        <f>IFERROR(1/J379*(Y379/H379),"0")</f>
        <v>5.3571428571428568E-2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2.0512820512820515</v>
      </c>
      <c r="Y380" s="379">
        <f>IFERROR(Y377/H377,"0")+IFERROR(Y378/H378,"0")+IFERROR(Y379/H379,"0")</f>
        <v>3</v>
      </c>
      <c r="Z380" s="379">
        <f>IFERROR(IF(Z377="",0,Z377),"0")+IFERROR(IF(Z378="",0,Z378),"0")+IFERROR(IF(Z379="",0,Z379),"0")</f>
        <v>6.5250000000000002E-2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16</v>
      </c>
      <c r="Y381" s="379">
        <f>IFERROR(SUM(Y377:Y379),"0")</f>
        <v>23.4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16</v>
      </c>
      <c r="Y383" s="378">
        <f>IFERROR(IF(X383="",0,CEILING((X383/$H383),1)*$H383),"")</f>
        <v>23.4</v>
      </c>
      <c r="Z383" s="36">
        <f>IFERROR(IF(Y383=0,"",ROUNDUP(Y383/H383,0)*0.02175),"")</f>
        <v>6.5250000000000002E-2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17.156923076923078</v>
      </c>
      <c r="BN383" s="64">
        <f>IFERROR(Y383*I383/H383,"0")</f>
        <v>25.092000000000002</v>
      </c>
      <c r="BO383" s="64">
        <f>IFERROR(1/J383*(X383/H383),"0")</f>
        <v>3.6630036630036632E-2</v>
      </c>
      <c r="BP383" s="64">
        <f>IFERROR(1/J383*(Y383/H383),"0")</f>
        <v>5.3571428571428568E-2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2.0512820512820515</v>
      </c>
      <c r="Y385" s="379">
        <f>IFERROR(Y383/H383,"0")+IFERROR(Y384/H384,"0")</f>
        <v>3</v>
      </c>
      <c r="Z385" s="379">
        <f>IFERROR(IF(Z383="",0,Z383),"0")+IFERROR(IF(Z384="",0,Z384),"0")</f>
        <v>6.5250000000000002E-2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16</v>
      </c>
      <c r="Y386" s="379">
        <f>IFERROR(SUM(Y383:Y384),"0")</f>
        <v>23.4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20</v>
      </c>
      <c r="Y390" s="378">
        <f>IFERROR(IF(X390="",0,CEILING((X390/$H390),1)*$H390),"")</f>
        <v>21.6</v>
      </c>
      <c r="Z390" s="36">
        <f>IFERROR(IF(Y390=0,"",ROUNDUP(Y390/H390,0)*0.02175),"")</f>
        <v>4.3499999999999997E-2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20.888888888888886</v>
      </c>
      <c r="BN390" s="64">
        <f>IFERROR(Y390*I390/H390,"0")</f>
        <v>22.56</v>
      </c>
      <c r="BO390" s="64">
        <f>IFERROR(1/J390*(X390/H390),"0")</f>
        <v>3.306878306878306E-2</v>
      </c>
      <c r="BP390" s="64">
        <f>IFERROR(1/J390*(Y390/H390),"0")</f>
        <v>3.5714285714285712E-2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1.8518518518518516</v>
      </c>
      <c r="Y393" s="379">
        <f>IFERROR(Y389/H389,"0")+IFERROR(Y390/H390,"0")+IFERROR(Y391/H391,"0")+IFERROR(Y392/H392,"0")</f>
        <v>2</v>
      </c>
      <c r="Z393" s="379">
        <f>IFERROR(IF(Z389="",0,Z389),"0")+IFERROR(IF(Z390="",0,Z390),"0")+IFERROR(IF(Z391="",0,Z391),"0")+IFERROR(IF(Z392="",0,Z392),"0")</f>
        <v>4.3499999999999997E-2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20</v>
      </c>
      <c r="Y394" s="379">
        <f>IFERROR(SUM(Y389:Y392),"0")</f>
        <v>21.6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8</v>
      </c>
      <c r="Y409" s="378">
        <f>IFERROR(IF(X409="",0,CEILING((X409/$H409),1)*$H409),"")</f>
        <v>15.6</v>
      </c>
      <c r="Z409" s="36">
        <f>IFERROR(IF(Y409=0,"",ROUNDUP(Y409/H409,0)*0.02175),"")</f>
        <v>4.3499999999999997E-2</v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8.4923076923076923</v>
      </c>
      <c r="BN409" s="64">
        <f>IFERROR(Y409*I409/H409,"0")</f>
        <v>16.559999999999999</v>
      </c>
      <c r="BO409" s="64">
        <f>IFERROR(1/J409*(X409/H409),"0")</f>
        <v>1.8315018315018316E-2</v>
      </c>
      <c r="BP409" s="64">
        <f>IFERROR(1/J409*(Y409/H409),"0")</f>
        <v>3.5714285714285712E-2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1.0256410256410258</v>
      </c>
      <c r="Y410" s="379">
        <f>IFERROR(Y409/H409,"0")</f>
        <v>2</v>
      </c>
      <c r="Z410" s="379">
        <f>IFERROR(IF(Z409="",0,Z409),"0")</f>
        <v>4.3499999999999997E-2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8</v>
      </c>
      <c r="Y411" s="379">
        <f>IFERROR(SUM(Y409:Y409),"0")</f>
        <v>15.6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40</v>
      </c>
      <c r="Y420" s="378">
        <f t="shared" si="72"/>
        <v>42</v>
      </c>
      <c r="Z420" s="36">
        <f>IFERROR(IF(Y420=0,"",ROUNDUP(Y420/H420,0)*0.00753),"")</f>
        <v>7.5300000000000006E-2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42.190476190476183</v>
      </c>
      <c r="BN420" s="64">
        <f t="shared" si="74"/>
        <v>44.3</v>
      </c>
      <c r="BO420" s="64">
        <f t="shared" si="75"/>
        <v>6.1050061050061048E-2</v>
      </c>
      <c r="BP420" s="64">
        <f t="shared" si="76"/>
        <v>6.4102564102564097E-2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9.5238095238095237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7.5300000000000006E-2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40</v>
      </c>
      <c r="Y441" s="379">
        <f>IFERROR(SUM(Y419:Y439),"0")</f>
        <v>42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40</v>
      </c>
      <c r="Y457" s="378">
        <f t="shared" ref="Y457:Y462" si="78">IFERROR(IF(X457="",0,CEILING((X457/$H457),1)*$H457),"")</f>
        <v>42</v>
      </c>
      <c r="Z457" s="36">
        <f>IFERROR(IF(Y457=0,"",ROUNDUP(Y457/H457,0)*0.00753),"")</f>
        <v>7.5300000000000006E-2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42.190476190476183</v>
      </c>
      <c r="BN457" s="64">
        <f t="shared" ref="BN457:BN462" si="80">IFERROR(Y457*I457/H457,"0")</f>
        <v>44.3</v>
      </c>
      <c r="BO457" s="64">
        <f t="shared" ref="BO457:BO462" si="81">IFERROR(1/J457*(X457/H457),"0")</f>
        <v>6.1050061050061048E-2</v>
      </c>
      <c r="BP457" s="64">
        <f t="shared" ref="BP457:BP462" si="82">IFERROR(1/J457*(Y457/H457),"0")</f>
        <v>6.4102564102564097E-2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9.5238095238095237</v>
      </c>
      <c r="Y463" s="379">
        <f>IFERROR(Y457/H457,"0")+IFERROR(Y458/H458,"0")+IFERROR(Y459/H459,"0")+IFERROR(Y460/H460,"0")+IFERROR(Y461/H461,"0")+IFERROR(Y462/H462,"0")</f>
        <v>10</v>
      </c>
      <c r="Z463" s="379">
        <f>IFERROR(IF(Z457="",0,Z457),"0")+IFERROR(IF(Z458="",0,Z458),"0")+IFERROR(IF(Z459="",0,Z459),"0")+IFERROR(IF(Z460="",0,Z460),"0")+IFERROR(IF(Z461="",0,Z461),"0")+IFERROR(IF(Z462="",0,Z462),"0")</f>
        <v>7.5300000000000006E-2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40</v>
      </c>
      <c r="Y464" s="379">
        <f>IFERROR(SUM(Y457:Y462),"0")</f>
        <v>42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15</v>
      </c>
      <c r="Y487" s="378">
        <f t="shared" si="83"/>
        <v>15.84</v>
      </c>
      <c r="Z487" s="36">
        <f t="shared" si="84"/>
        <v>3.5880000000000002E-2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16.02272727272727</v>
      </c>
      <c r="BN487" s="64">
        <f t="shared" si="86"/>
        <v>16.919999999999998</v>
      </c>
      <c r="BO487" s="64">
        <f t="shared" si="87"/>
        <v>2.7316433566433568E-2</v>
      </c>
      <c r="BP487" s="64">
        <f t="shared" si="88"/>
        <v>2.8846153846153848E-2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550</v>
      </c>
      <c r="Y489" s="378">
        <f t="shared" si="83"/>
        <v>554.4</v>
      </c>
      <c r="Z489" s="36">
        <f t="shared" si="84"/>
        <v>1.2558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587.5</v>
      </c>
      <c r="BN489" s="64">
        <f t="shared" si="86"/>
        <v>592.19999999999993</v>
      </c>
      <c r="BO489" s="64">
        <f t="shared" si="87"/>
        <v>1.0016025641025641</v>
      </c>
      <c r="BP489" s="64">
        <f t="shared" si="88"/>
        <v>1.0096153846153846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107.00757575757575</v>
      </c>
      <c r="Y492" s="379">
        <f>IFERROR(Y484/H484,"0")+IFERROR(Y485/H485,"0")+IFERROR(Y486/H486,"0")+IFERROR(Y487/H487,"0")+IFERROR(Y488/H488,"0")+IFERROR(Y489/H489,"0")+IFERROR(Y490/H490,"0")+IFERROR(Y491/H491,"0")</f>
        <v>107.99999999999999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1.2916799999999999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565</v>
      </c>
      <c r="Y493" s="379">
        <f>IFERROR(SUM(Y484:Y491),"0")</f>
        <v>570.24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15</v>
      </c>
      <c r="Y495" s="378">
        <f>IFERROR(IF(X495="",0,CEILING((X495/$H495),1)*$H495),"")</f>
        <v>15.84</v>
      </c>
      <c r="Z495" s="36">
        <f>IFERROR(IF(Y495=0,"",ROUNDUP(Y495/H495,0)*0.01196),"")</f>
        <v>3.5880000000000002E-2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16.02272727272727</v>
      </c>
      <c r="BN495" s="64">
        <f>IFERROR(Y495*I495/H495,"0")</f>
        <v>16.919999999999998</v>
      </c>
      <c r="BO495" s="64">
        <f>IFERROR(1/J495*(X495/H495),"0")</f>
        <v>2.7316433566433568E-2</v>
      </c>
      <c r="BP495" s="64">
        <f>IFERROR(1/J495*(Y495/H495),"0")</f>
        <v>2.8846153846153848E-2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2.8409090909090908</v>
      </c>
      <c r="Y497" s="379">
        <f>IFERROR(Y495/H495,"0")+IFERROR(Y496/H496,"0")</f>
        <v>3</v>
      </c>
      <c r="Z497" s="379">
        <f>IFERROR(IF(Z495="",0,Z495),"0")+IFERROR(IF(Z496="",0,Z496),"0")</f>
        <v>3.5880000000000002E-2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15</v>
      </c>
      <c r="Y498" s="379">
        <f>IFERROR(SUM(Y495:Y496),"0")</f>
        <v>15.84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15</v>
      </c>
      <c r="Y502" s="378">
        <f t="shared" si="89"/>
        <v>15.84</v>
      </c>
      <c r="Z502" s="36">
        <f>IFERROR(IF(Y502=0,"",ROUNDUP(Y502/H502,0)*0.01196),"")</f>
        <v>3.5880000000000002E-2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16.02272727272727</v>
      </c>
      <c r="BN502" s="64">
        <f t="shared" si="91"/>
        <v>16.919999999999998</v>
      </c>
      <c r="BO502" s="64">
        <f t="shared" si="92"/>
        <v>2.7316433566433568E-2</v>
      </c>
      <c r="BP502" s="64">
        <f t="shared" si="93"/>
        <v>2.8846153846153848E-2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2.8409090909090908</v>
      </c>
      <c r="Y506" s="379">
        <f>IFERROR(Y500/H500,"0")+IFERROR(Y501/H501,"0")+IFERROR(Y502/H502,"0")+IFERROR(Y503/H503,"0")+IFERROR(Y504/H504,"0")+IFERROR(Y505/H505,"0")</f>
        <v>3</v>
      </c>
      <c r="Z506" s="379">
        <f>IFERROR(IF(Z500="",0,Z500),"0")+IFERROR(IF(Z501="",0,Z501),"0")+IFERROR(IF(Z502="",0,Z502),"0")+IFERROR(IF(Z503="",0,Z503),"0")+IFERROR(IF(Z504="",0,Z504),"0")+IFERROR(IF(Z505="",0,Z505),"0")</f>
        <v>3.5880000000000002E-2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15</v>
      </c>
      <c r="Y507" s="379">
        <f>IFERROR(SUM(Y500:Y505),"0")</f>
        <v>15.84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16</v>
      </c>
      <c r="Y539" s="378">
        <f t="shared" si="99"/>
        <v>16.8</v>
      </c>
      <c r="Z539" s="36">
        <f>IFERROR(IF(Y539=0,"",ROUNDUP(Y539/H539,0)*0.00753),"")</f>
        <v>3.0120000000000001E-2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16.990476190476191</v>
      </c>
      <c r="BN539" s="64">
        <f t="shared" si="101"/>
        <v>17.84</v>
      </c>
      <c r="BO539" s="64">
        <f t="shared" si="102"/>
        <v>2.4420024420024417E-2</v>
      </c>
      <c r="BP539" s="64">
        <f t="shared" si="103"/>
        <v>2.564102564102564E-2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3.8095238095238093</v>
      </c>
      <c r="Y545" s="379">
        <f>IFERROR(Y538/H538,"0")+IFERROR(Y539/H539,"0")+IFERROR(Y540/H540,"0")+IFERROR(Y541/H541,"0")+IFERROR(Y542/H542,"0")+IFERROR(Y543/H543,"0")+IFERROR(Y544/H544,"0")</f>
        <v>4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3.0120000000000001E-2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16</v>
      </c>
      <c r="Y546" s="379">
        <f>IFERROR(SUM(Y538:Y544),"0")</f>
        <v>16.8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70</v>
      </c>
      <c r="Y548" s="378">
        <f>IFERROR(IF(X548="",0,CEILING((X548/$H548),1)*$H548),"")</f>
        <v>70.2</v>
      </c>
      <c r="Z548" s="36">
        <f>IFERROR(IF(Y548=0,"",ROUNDUP(Y548/H548,0)*0.02175),"")</f>
        <v>0.19574999999999998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75.061538461538461</v>
      </c>
      <c r="BN548" s="64">
        <f>IFERROR(Y548*I548/H548,"0")</f>
        <v>75.27600000000001</v>
      </c>
      <c r="BO548" s="64">
        <f>IFERROR(1/J548*(X548/H548),"0")</f>
        <v>0.16025641025641024</v>
      </c>
      <c r="BP548" s="64">
        <f>IFERROR(1/J548*(Y548/H548),"0")</f>
        <v>0.1607142857142857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8.9743589743589745</v>
      </c>
      <c r="Y552" s="379">
        <f>IFERROR(Y548/H548,"0")+IFERROR(Y549/H549,"0")+IFERROR(Y550/H550,"0")+IFERROR(Y551/H551,"0")</f>
        <v>9</v>
      </c>
      <c r="Z552" s="379">
        <f>IFERROR(IF(Z548="",0,Z548),"0")+IFERROR(IF(Z549="",0,Z549),"0")+IFERROR(IF(Z550="",0,Z550),"0")+IFERROR(IF(Z551="",0,Z551),"0")</f>
        <v>0.19574999999999998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70</v>
      </c>
      <c r="Y553" s="379">
        <f>IFERROR(SUM(Y548:Y551),"0")</f>
        <v>70.2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4733.49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4823.92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4922.4822719421063</v>
      </c>
      <c r="Y580" s="379">
        <f>IFERROR(SUM(BN22:BN576),"0")</f>
        <v>5018.2740000000003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8</v>
      </c>
      <c r="Y581" s="38">
        <f>ROUNDUP(SUM(BP22:BP576),0)</f>
        <v>8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5122.4822719421063</v>
      </c>
      <c r="Y582" s="379">
        <f>GrossWeightTotalR+PalletQtyTotalR*25</f>
        <v>5218.2740000000003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449.34797907499046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463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8.0153299999999987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15.3</v>
      </c>
      <c r="E589" s="46">
        <f>IFERROR(Y105*1,"0")+IFERROR(Y106*1,"0")+IFERROR(Y107*1,"0")+IFERROR(Y108*1,"0")+IFERROR(Y109*1,"0")+IFERROR(Y113*1,"0")+IFERROR(Y114*1,"0")+IFERROR(Y115*1,"0")+IFERROR(Y116*1,"0")+IFERROR(Y117*1,"0")</f>
        <v>44.400000000000006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44.8</v>
      </c>
      <c r="H589" s="46">
        <f>IFERROR(Y175*1,"0")+IFERROR(Y176*1,"0")+IFERROR(Y177*1,"0")+IFERROR(Y178*1,"0")+IFERROR(Y179*1,"0")+IFERROR(Y180*1,"0")+IFERROR(Y181*1,"0")+IFERROR(Y182*1,"0")</f>
        <v>33.6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153.30000000000001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9.6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111.00000000000001</v>
      </c>
      <c r="U589" s="46">
        <f>IFERROR(Y348*1,"0")+IFERROR(Y352*1,"0")+IFERROR(Y353*1,"0")+IFERROR(Y354*1,"0")</f>
        <v>0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3601.8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37.200000000000003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42</v>
      </c>
      <c r="Y589" s="46">
        <f>IFERROR(Y453*1,"0")+IFERROR(Y457*1,"0")+IFERROR(Y458*1,"0")+IFERROR(Y459*1,"0")+IFERROR(Y460*1,"0")+IFERROR(Y461*1,"0")+IFERROR(Y462*1,"0")+IFERROR(Y466*1,"0")</f>
        <v>42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601.92000000000007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87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2024-09-10T10:15:47Z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