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5 Симф КИ\"/>
    </mc:Choice>
  </mc:AlternateContent>
  <xr:revisionPtr revIDLastSave="0" documentId="13_ncr:1_{503029CB-44A0-4B2D-8CDE-C7C5867C36D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Z103" i="1"/>
  <c r="Z111" i="1"/>
  <c r="W119" i="1"/>
  <c r="Z119" i="1" s="1"/>
  <c r="W121" i="1"/>
  <c r="Z121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AD120" i="1"/>
  <c r="W120" i="1" s="1"/>
  <c r="Z120" i="1" s="1"/>
  <c r="AD121" i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Y8" i="1" s="1"/>
  <c r="L9" i="1"/>
  <c r="L10" i="1"/>
  <c r="L11" i="1"/>
  <c r="L12" i="1"/>
  <c r="L13" i="1"/>
  <c r="Y13" i="1" s="1"/>
  <c r="L14" i="1"/>
  <c r="Y14" i="1" s="1"/>
  <c r="L15" i="1"/>
  <c r="Y15" i="1" s="1"/>
  <c r="L16" i="1"/>
  <c r="L17" i="1"/>
  <c r="Y17" i="1" s="1"/>
  <c r="L18" i="1"/>
  <c r="L19" i="1"/>
  <c r="Y19" i="1" s="1"/>
  <c r="L20" i="1"/>
  <c r="Y20" i="1" s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Y30" i="1" s="1"/>
  <c r="L31" i="1"/>
  <c r="Y31" i="1" s="1"/>
  <c r="L32" i="1"/>
  <c r="L33" i="1"/>
  <c r="Y33" i="1" s="1"/>
  <c r="L34" i="1"/>
  <c r="L35" i="1"/>
  <c r="Y35" i="1" s="1"/>
  <c r="L36" i="1"/>
  <c r="Y36" i="1" s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Y46" i="1" s="1"/>
  <c r="L47" i="1"/>
  <c r="Y47" i="1" s="1"/>
  <c r="L48" i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Y62" i="1" s="1"/>
  <c r="L63" i="1"/>
  <c r="Y63" i="1" s="1"/>
  <c r="L64" i="1"/>
  <c r="L65" i="1"/>
  <c r="Y65" i="1" s="1"/>
  <c r="L66" i="1"/>
  <c r="L67" i="1"/>
  <c r="Y67" i="1" s="1"/>
  <c r="L68" i="1"/>
  <c r="Y68" i="1" s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Y78" i="1" s="1"/>
  <c r="L79" i="1"/>
  <c r="Y79" i="1" s="1"/>
  <c r="L80" i="1"/>
  <c r="L81" i="1"/>
  <c r="Y81" i="1" s="1"/>
  <c r="L82" i="1"/>
  <c r="L83" i="1"/>
  <c r="Y83" i="1" s="1"/>
  <c r="L84" i="1"/>
  <c r="Y84" i="1" s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Y94" i="1" s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Y106" i="1" s="1"/>
  <c r="L107" i="1"/>
  <c r="Y107" i="1" s="1"/>
  <c r="L108" i="1"/>
  <c r="L109" i="1"/>
  <c r="Y109" i="1" s="1"/>
  <c r="L110" i="1"/>
  <c r="L111" i="1"/>
  <c r="Y111" i="1" s="1"/>
  <c r="L112" i="1"/>
  <c r="Y112" i="1" s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120" i="1"/>
  <c r="L121" i="1"/>
  <c r="Y121" i="1" s="1"/>
  <c r="L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E6" i="1"/>
  <c r="F6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4" i="1"/>
  <c r="AJ54" i="1" s="1"/>
  <c r="H55" i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H84" i="1"/>
  <c r="AJ84" i="1" s="1"/>
  <c r="H85" i="1"/>
  <c r="AJ85" i="1" s="1"/>
  <c r="H86" i="1"/>
  <c r="AJ86" i="1" s="1"/>
  <c r="H87" i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H100" i="1"/>
  <c r="AJ100" i="1" s="1"/>
  <c r="H101" i="1"/>
  <c r="AJ101" i="1" s="1"/>
  <c r="H102" i="1"/>
  <c r="AJ102" i="1" s="1"/>
  <c r="H103" i="1"/>
  <c r="H104" i="1"/>
  <c r="AJ104" i="1" s="1"/>
  <c r="H105" i="1"/>
  <c r="AJ105" i="1" s="1"/>
  <c r="H106" i="1"/>
  <c r="AJ106" i="1" s="1"/>
  <c r="H107" i="1"/>
  <c r="H108" i="1"/>
  <c r="AJ108" i="1" s="1"/>
  <c r="H109" i="1"/>
  <c r="AJ109" i="1" s="1"/>
  <c r="H110" i="1"/>
  <c r="AJ110" i="1" s="1"/>
  <c r="H111" i="1"/>
  <c r="H112" i="1"/>
  <c r="AJ112" i="1" s="1"/>
  <c r="H113" i="1"/>
  <c r="AJ113" i="1" s="1"/>
  <c r="H114" i="1"/>
  <c r="AJ114" i="1" s="1"/>
  <c r="H115" i="1"/>
  <c r="H116" i="1"/>
  <c r="AJ116" i="1" s="1"/>
  <c r="H117" i="1"/>
  <c r="AJ117" i="1" s="1"/>
  <c r="H118" i="1"/>
  <c r="AJ118" i="1" s="1"/>
  <c r="H119" i="1"/>
  <c r="H120" i="1"/>
  <c r="AJ120" i="1" s="1"/>
  <c r="H121" i="1"/>
  <c r="AJ121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Y7" i="1" l="1"/>
  <c r="Y120" i="1"/>
  <c r="Y118" i="1"/>
  <c r="Y116" i="1"/>
  <c r="Y114" i="1"/>
  <c r="Y110" i="1"/>
  <c r="Y108" i="1"/>
  <c r="Y104" i="1"/>
  <c r="Y102" i="1"/>
  <c r="Y100" i="1"/>
  <c r="Y98" i="1"/>
  <c r="Y92" i="1"/>
  <c r="Y90" i="1"/>
  <c r="Y88" i="1"/>
  <c r="Y86" i="1"/>
  <c r="Y82" i="1"/>
  <c r="Y80" i="1"/>
  <c r="Y76" i="1"/>
  <c r="Y74" i="1"/>
  <c r="Y72" i="1"/>
  <c r="Y70" i="1"/>
  <c r="Y66" i="1"/>
  <c r="Y64" i="1"/>
  <c r="Y60" i="1"/>
  <c r="Y58" i="1"/>
  <c r="Y56" i="1"/>
  <c r="Y54" i="1"/>
  <c r="Y50" i="1"/>
  <c r="Y48" i="1"/>
  <c r="Y44" i="1"/>
  <c r="Y42" i="1"/>
  <c r="Y40" i="1"/>
  <c r="Y38" i="1"/>
  <c r="Y34" i="1"/>
  <c r="Y32" i="1"/>
  <c r="Y28" i="1"/>
  <c r="Y26" i="1"/>
  <c r="Y24" i="1"/>
  <c r="Y22" i="1"/>
  <c r="Y18" i="1"/>
  <c r="Y16" i="1"/>
  <c r="Y12" i="1"/>
  <c r="Y10" i="1"/>
  <c r="M6" i="1"/>
  <c r="J6" i="1"/>
  <c r="L6" i="1"/>
  <c r="Y11" i="1"/>
  <c r="AF6" i="1"/>
  <c r="AE6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X6" i="1"/>
  <c r="AJ7" i="1"/>
  <c r="W6" i="1"/>
  <c r="Y96" i="1"/>
  <c r="Y9" i="1"/>
  <c r="K6" i="1"/>
  <c r="AH6" i="1"/>
  <c r="AG6" i="1"/>
  <c r="AD6" i="1"/>
  <c r="O6" i="1"/>
  <c r="N6" i="1"/>
  <c r="AJ6" i="1" l="1"/>
</calcChain>
</file>

<file path=xl/sharedStrings.xml><?xml version="1.0" encoding="utf-8"?>
<sst xmlns="http://schemas.openxmlformats.org/spreadsheetml/2006/main" count="281" uniqueCount="152">
  <si>
    <t>Период: 06.03.2025 - 13.03.2025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</si>
  <si>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</si>
  <si>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</si>
  <si>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</si>
  <si>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</si>
  <si>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</si>
  <si>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</si>
  <si>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</si>
  <si>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</si>
  <si>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</si>
  <si>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</si>
  <si>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</si>
  <si>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</si>
  <si>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</si>
  <si>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</si>
  <si>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</si>
  <si>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</si>
  <si>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</si>
  <si>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</si>
  <si>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</si>
  <si>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</si>
  <si>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</si>
  <si>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</si>
  <si>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</si>
  <si>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</si>
  <si>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</si>
  <si>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</si>
  <si>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</si>
  <si>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</si>
  <si>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</si>
  <si>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</si>
  <si>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</si>
  <si>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</si>
  <si>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</si>
  <si>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</si>
  <si>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</si>
  <si>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</si>
  <si>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</si>
  <si>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</si>
  <si>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</si>
  <si>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</si>
  <si>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</si>
  <si>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</si>
  <si>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</si>
  <si>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</si>
  <si>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</si>
  <si>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</si>
  <si>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</si>
  <si>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</si>
  <si>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</si>
  <si>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</si>
  <si>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</si>
  <si>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</si>
  <si>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</si>
  <si>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</si>
  <si>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</si>
  <si>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</si>
  <si>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</si>
  <si>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</si>
  <si>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</si>
  <si>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</si>
  <si>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</si>
  <si>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</si>
  <si>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</si>
  <si>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</si>
  <si>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</si>
  <si>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</si>
  <si>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</si>
  <si>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</si>
  <si>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</si>
  <si>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</si>
  <si>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</si>
  <si>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</si>
  <si>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</si>
  <si>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</si>
  <si>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</si>
  <si>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</si>
  <si>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</si>
  <si>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</si>
  <si>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</si>
  <si>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</si>
  <si>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</si>
  <si>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</si>
  <si>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</si>
  <si>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</si>
  <si>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</si>
  <si>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</si>
  <si>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</si>
  <si>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</si>
  <si>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</si>
  <si>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</si>
  <si>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</si>
  <si>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</si>
  <si>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</si>
  <si>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</si>
  <si>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</si>
  <si>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</si>
  <si>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</si>
  <si>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</si>
  <si>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</si>
  <si>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</si>
  <si>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</si>
  <si>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</si>
  <si>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</si>
  <si>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</si>
  <si>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</si>
  <si>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</si>
  <si>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</si>
  <si>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</si>
  <si>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</si>
  <si>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</si>
  <si>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</si>
  <si>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</si>
  <si>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</si>
  <si>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</si>
  <si>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</si>
  <si>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</si>
  <si>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</si>
  <si>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 457  Колбаса Молочная ТМ Особый рецепт ВЕС большой батон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</si>
  <si>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</si>
  <si>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</si>
  <si>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</si>
  <si>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</si>
  <si>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</si>
  <si>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</si>
  <si>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</si>
  <si>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</si>
  <si>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</si>
  <si>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</si>
  <si>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</si>
  <si>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</si>
  <si>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</si>
  <si>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</si>
  <si>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</si>
  <si>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</si>
  <si>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</si>
  <si>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</si>
  <si>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</si>
  <si>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</si>
  <si>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</si>
  <si>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</si>
  <si>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13,03-1</t>
  </si>
  <si>
    <t>13,03-2</t>
  </si>
  <si>
    <t>17,03,</t>
  </si>
  <si>
    <t>18,03,</t>
  </si>
  <si>
    <t>19,03,</t>
  </si>
  <si>
    <t>3т</t>
  </si>
  <si>
    <t>21,02,</t>
  </si>
  <si>
    <t>27,02,</t>
  </si>
  <si>
    <t>07,03,</t>
  </si>
  <si>
    <t>13,03,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</si>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</sst>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05.03.2025 - 12.03.2025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12,03,</v>
          </cell>
          <cell r="M5" t="str">
            <v>13,03-1</v>
          </cell>
          <cell r="N5" t="str">
            <v>13,03-2</v>
          </cell>
          <cell r="T5" t="str">
            <v>17,03,</v>
          </cell>
          <cell r="V5" t="str">
            <v>17,03,</v>
          </cell>
          <cell r="X5" t="str">
            <v>18,03,</v>
          </cell>
          <cell r="AE5" t="str">
            <v>21,02,</v>
          </cell>
          <cell r="AF5" t="str">
            <v>27,02,</v>
          </cell>
          <cell r="AG5" t="str">
            <v>07,03,</v>
          </cell>
          <cell r="AH5" t="str">
            <v>12,03,</v>
          </cell>
        </row>
        <row r="6">
          <cell r="E6">
            <v>101045.90199999999</v>
          </cell>
          <cell r="F6">
            <v>87341.008000000016</v>
          </cell>
          <cell r="J6">
            <v>104565.49100000001</v>
          </cell>
          <cell r="K6">
            <v>-3519.5889999999995</v>
          </cell>
          <cell r="L6">
            <v>4300</v>
          </cell>
          <cell r="M6">
            <v>31070</v>
          </cell>
          <cell r="N6">
            <v>11700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15002</v>
          </cell>
          <cell r="U6">
            <v>0</v>
          </cell>
          <cell r="V6">
            <v>18620</v>
          </cell>
          <cell r="W6">
            <v>18552.380400000005</v>
          </cell>
          <cell r="X6">
            <v>26630</v>
          </cell>
          <cell r="AA6">
            <v>0</v>
          </cell>
          <cell r="AB6">
            <v>0</v>
          </cell>
          <cell r="AC6">
            <v>0</v>
          </cell>
          <cell r="AD6">
            <v>8284</v>
          </cell>
          <cell r="AE6">
            <v>19372.066399999992</v>
          </cell>
          <cell r="AF6">
            <v>18578.811599999994</v>
          </cell>
          <cell r="AG6">
            <v>20204.493799999993</v>
          </cell>
          <cell r="AH6">
            <v>20410.004000000001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584.38499999999999</v>
          </cell>
          <cell r="D7">
            <v>495.12200000000001</v>
          </cell>
          <cell r="E7">
            <v>613.13599999999997</v>
          </cell>
          <cell r="F7">
            <v>450.60199999999998</v>
          </cell>
          <cell r="G7" t="str">
            <v>н</v>
          </cell>
          <cell r="H7">
            <v>1</v>
          </cell>
          <cell r="I7">
            <v>45</v>
          </cell>
          <cell r="J7">
            <v>608.93899999999996</v>
          </cell>
          <cell r="K7">
            <v>4.1970000000000027</v>
          </cell>
          <cell r="L7">
            <v>100</v>
          </cell>
          <cell r="M7">
            <v>200</v>
          </cell>
          <cell r="N7">
            <v>100</v>
          </cell>
          <cell r="V7">
            <v>130</v>
          </cell>
          <cell r="W7">
            <v>122.62719999999999</v>
          </cell>
          <cell r="X7">
            <v>200</v>
          </cell>
          <cell r="Y7">
            <v>9.6275703922131459</v>
          </cell>
          <cell r="Z7">
            <v>3.6745681219174866</v>
          </cell>
          <cell r="AD7">
            <v>0</v>
          </cell>
          <cell r="AE7">
            <v>124.06359999999999</v>
          </cell>
          <cell r="AF7">
            <v>106.50340000000001</v>
          </cell>
          <cell r="AG7">
            <v>128.76500000000001</v>
          </cell>
          <cell r="AH7">
            <v>156.678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696.202</v>
          </cell>
          <cell r="D8">
            <v>339.74799999999999</v>
          </cell>
          <cell r="E8">
            <v>538.73400000000004</v>
          </cell>
          <cell r="F8">
            <v>479.25</v>
          </cell>
          <cell r="G8" t="str">
            <v>ябл</v>
          </cell>
          <cell r="H8">
            <v>1</v>
          </cell>
          <cell r="I8">
            <v>45</v>
          </cell>
          <cell r="J8">
            <v>507.86</v>
          </cell>
          <cell r="K8">
            <v>30.874000000000024</v>
          </cell>
          <cell r="L8">
            <v>100</v>
          </cell>
          <cell r="M8">
            <v>100</v>
          </cell>
          <cell r="N8">
            <v>0</v>
          </cell>
          <cell r="V8">
            <v>190</v>
          </cell>
          <cell r="W8">
            <v>107.74680000000001</v>
          </cell>
          <cell r="X8">
            <v>160</v>
          </cell>
          <cell r="Y8">
            <v>9.5524878697093545</v>
          </cell>
          <cell r="Z8">
            <v>4.447927919901101</v>
          </cell>
          <cell r="AD8">
            <v>0</v>
          </cell>
          <cell r="AE8">
            <v>108.54040000000001</v>
          </cell>
          <cell r="AF8">
            <v>99.457599999999999</v>
          </cell>
          <cell r="AG8">
            <v>111.8916</v>
          </cell>
          <cell r="AH8">
            <v>125.224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1460.54</v>
          </cell>
          <cell r="D9">
            <v>2118.2350000000001</v>
          </cell>
          <cell r="E9">
            <v>2037</v>
          </cell>
          <cell r="F9">
            <v>1362</v>
          </cell>
          <cell r="G9" t="str">
            <v>бнмарт</v>
          </cell>
          <cell r="H9">
            <v>1</v>
          </cell>
          <cell r="I9">
            <v>45</v>
          </cell>
          <cell r="J9">
            <v>1537.0989999999999</v>
          </cell>
          <cell r="K9">
            <v>499.90100000000007</v>
          </cell>
          <cell r="L9">
            <v>200</v>
          </cell>
          <cell r="M9">
            <v>800</v>
          </cell>
          <cell r="N9">
            <v>400</v>
          </cell>
          <cell r="V9">
            <v>550</v>
          </cell>
          <cell r="W9">
            <v>407.4</v>
          </cell>
          <cell r="X9">
            <v>600</v>
          </cell>
          <cell r="Y9">
            <v>9.6023564064801192</v>
          </cell>
          <cell r="Z9">
            <v>3.3431516936671577</v>
          </cell>
          <cell r="AD9">
            <v>0</v>
          </cell>
          <cell r="AE9">
            <v>331.9076</v>
          </cell>
          <cell r="AF9">
            <v>336.57260000000002</v>
          </cell>
          <cell r="AG9">
            <v>412</v>
          </cell>
          <cell r="AH9">
            <v>314.71499999999997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1892</v>
          </cell>
          <cell r="D10">
            <v>61864</v>
          </cell>
          <cell r="E10">
            <v>2726</v>
          </cell>
          <cell r="F10">
            <v>1291</v>
          </cell>
          <cell r="G10" t="str">
            <v>ябл</v>
          </cell>
          <cell r="H10">
            <v>0.4</v>
          </cell>
          <cell r="I10">
            <v>45</v>
          </cell>
          <cell r="J10">
            <v>2862</v>
          </cell>
          <cell r="K10">
            <v>-136</v>
          </cell>
          <cell r="L10">
            <v>200</v>
          </cell>
          <cell r="M10">
            <v>1000</v>
          </cell>
          <cell r="N10">
            <v>400</v>
          </cell>
          <cell r="T10">
            <v>420</v>
          </cell>
          <cell r="V10">
            <v>400</v>
          </cell>
          <cell r="W10">
            <v>405.2</v>
          </cell>
          <cell r="X10">
            <v>600</v>
          </cell>
          <cell r="Y10">
            <v>9.6026653504442248</v>
          </cell>
          <cell r="Z10">
            <v>3.1860809476801579</v>
          </cell>
          <cell r="AD10">
            <v>700</v>
          </cell>
          <cell r="AE10">
            <v>309.39999999999998</v>
          </cell>
          <cell r="AF10">
            <v>274.2</v>
          </cell>
          <cell r="AG10">
            <v>408</v>
          </cell>
          <cell r="AH10">
            <v>489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2224</v>
          </cell>
          <cell r="D11">
            <v>4062</v>
          </cell>
          <cell r="E11">
            <v>3743</v>
          </cell>
          <cell r="F11">
            <v>2395</v>
          </cell>
          <cell r="G11">
            <v>0</v>
          </cell>
          <cell r="H11">
            <v>0.45</v>
          </cell>
          <cell r="I11">
            <v>45</v>
          </cell>
          <cell r="J11">
            <v>3869</v>
          </cell>
          <cell r="K11">
            <v>-126</v>
          </cell>
          <cell r="L11">
            <v>0</v>
          </cell>
          <cell r="M11">
            <v>1700</v>
          </cell>
          <cell r="N11">
            <v>500</v>
          </cell>
          <cell r="T11">
            <v>1590</v>
          </cell>
          <cell r="W11">
            <v>580.6</v>
          </cell>
          <cell r="X11">
            <v>1000</v>
          </cell>
          <cell r="Y11">
            <v>9.6365828453324145</v>
          </cell>
          <cell r="Z11">
            <v>4.1250430589045815</v>
          </cell>
          <cell r="AD11">
            <v>840</v>
          </cell>
          <cell r="AE11">
            <v>697</v>
          </cell>
          <cell r="AF11">
            <v>625</v>
          </cell>
          <cell r="AG11">
            <v>682.4</v>
          </cell>
          <cell r="AH11">
            <v>627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2892</v>
          </cell>
          <cell r="D12">
            <v>3498</v>
          </cell>
          <cell r="E12">
            <v>4028</v>
          </cell>
          <cell r="F12">
            <v>2263</v>
          </cell>
          <cell r="G12" t="str">
            <v>оконч</v>
          </cell>
          <cell r="H12">
            <v>0.45</v>
          </cell>
          <cell r="I12">
            <v>45</v>
          </cell>
          <cell r="J12">
            <v>4112</v>
          </cell>
          <cell r="K12">
            <v>-84</v>
          </cell>
          <cell r="L12">
            <v>0</v>
          </cell>
          <cell r="M12">
            <v>1800</v>
          </cell>
          <cell r="N12">
            <v>500</v>
          </cell>
          <cell r="T12">
            <v>624</v>
          </cell>
          <cell r="V12">
            <v>1300</v>
          </cell>
          <cell r="W12">
            <v>733.6</v>
          </cell>
          <cell r="X12">
            <v>1200</v>
          </cell>
          <cell r="Y12">
            <v>9.6278625954198471</v>
          </cell>
          <cell r="Z12">
            <v>3.0847873500545253</v>
          </cell>
          <cell r="AD12">
            <v>360</v>
          </cell>
          <cell r="AE12">
            <v>686</v>
          </cell>
          <cell r="AF12">
            <v>625.79999999999995</v>
          </cell>
          <cell r="AG12">
            <v>718.2</v>
          </cell>
          <cell r="AH12">
            <v>857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75</v>
          </cell>
          <cell r="E13">
            <v>36</v>
          </cell>
          <cell r="F13">
            <v>52</v>
          </cell>
          <cell r="G13">
            <v>0</v>
          </cell>
          <cell r="H13">
            <v>0.4</v>
          </cell>
          <cell r="I13">
            <v>50</v>
          </cell>
          <cell r="J13">
            <v>52</v>
          </cell>
          <cell r="K13">
            <v>-16</v>
          </cell>
          <cell r="L13">
            <v>0</v>
          </cell>
          <cell r="M13">
            <v>10</v>
          </cell>
          <cell r="N13">
            <v>0</v>
          </cell>
          <cell r="W13">
            <v>7.2</v>
          </cell>
          <cell r="X13">
            <v>10</v>
          </cell>
          <cell r="Y13">
            <v>10</v>
          </cell>
          <cell r="Z13">
            <v>7.2222222222222223</v>
          </cell>
          <cell r="AD13">
            <v>0</v>
          </cell>
          <cell r="AE13">
            <v>5</v>
          </cell>
          <cell r="AF13">
            <v>9</v>
          </cell>
          <cell r="AG13">
            <v>8.1999999999999993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429</v>
          </cell>
          <cell r="D14">
            <v>221</v>
          </cell>
          <cell r="E14">
            <v>129</v>
          </cell>
          <cell r="F14">
            <v>512</v>
          </cell>
          <cell r="G14">
            <v>0</v>
          </cell>
          <cell r="H14">
            <v>0.17</v>
          </cell>
          <cell r="I14">
            <v>180</v>
          </cell>
          <cell r="J14">
            <v>272</v>
          </cell>
          <cell r="K14">
            <v>-143</v>
          </cell>
          <cell r="L14">
            <v>0</v>
          </cell>
          <cell r="M14">
            <v>0</v>
          </cell>
          <cell r="N14">
            <v>0</v>
          </cell>
          <cell r="W14">
            <v>25.8</v>
          </cell>
          <cell r="Y14">
            <v>19.844961240310077</v>
          </cell>
          <cell r="Z14">
            <v>19.844961240310077</v>
          </cell>
          <cell r="AD14">
            <v>0</v>
          </cell>
          <cell r="AE14">
            <v>33.6</v>
          </cell>
          <cell r="AF14">
            <v>39.6</v>
          </cell>
          <cell r="AG14">
            <v>40</v>
          </cell>
          <cell r="AH14">
            <v>50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102</v>
          </cell>
          <cell r="D15">
            <v>301</v>
          </cell>
          <cell r="E15">
            <v>212</v>
          </cell>
          <cell r="F15">
            <v>188</v>
          </cell>
          <cell r="G15">
            <v>0</v>
          </cell>
          <cell r="H15">
            <v>0.3</v>
          </cell>
          <cell r="I15">
            <v>40</v>
          </cell>
          <cell r="J15">
            <v>265</v>
          </cell>
          <cell r="K15">
            <v>-53</v>
          </cell>
          <cell r="L15">
            <v>0</v>
          </cell>
          <cell r="M15">
            <v>110</v>
          </cell>
          <cell r="N15">
            <v>0</v>
          </cell>
          <cell r="V15">
            <v>40</v>
          </cell>
          <cell r="W15">
            <v>42.4</v>
          </cell>
          <cell r="X15">
            <v>70</v>
          </cell>
          <cell r="Y15">
            <v>9.6226415094339632</v>
          </cell>
          <cell r="Z15">
            <v>4.433962264150944</v>
          </cell>
          <cell r="AD15">
            <v>0</v>
          </cell>
          <cell r="AE15">
            <v>37.799999999999997</v>
          </cell>
          <cell r="AF15">
            <v>39</v>
          </cell>
          <cell r="AG15">
            <v>48.4</v>
          </cell>
          <cell r="AH15">
            <v>34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666</v>
          </cell>
          <cell r="E16">
            <v>15</v>
          </cell>
          <cell r="F16">
            <v>649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15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W16">
            <v>3</v>
          </cell>
          <cell r="Y16">
            <v>216.33333333333334</v>
          </cell>
          <cell r="Z16">
            <v>216.33333333333334</v>
          </cell>
          <cell r="AD16">
            <v>0</v>
          </cell>
          <cell r="AE16">
            <v>234.4</v>
          </cell>
          <cell r="AF16">
            <v>257.2</v>
          </cell>
          <cell r="AG16">
            <v>3.4</v>
          </cell>
          <cell r="AH16">
            <v>7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2773</v>
          </cell>
          <cell r="D17">
            <v>24</v>
          </cell>
          <cell r="E17">
            <v>1085</v>
          </cell>
          <cell r="F17">
            <v>1683</v>
          </cell>
          <cell r="G17">
            <v>0</v>
          </cell>
          <cell r="H17">
            <v>0.17</v>
          </cell>
          <cell r="I17">
            <v>180</v>
          </cell>
          <cell r="J17">
            <v>1140</v>
          </cell>
          <cell r="K17">
            <v>-55</v>
          </cell>
          <cell r="L17">
            <v>0</v>
          </cell>
          <cell r="M17">
            <v>500</v>
          </cell>
          <cell r="N17">
            <v>0</v>
          </cell>
          <cell r="W17">
            <v>217</v>
          </cell>
          <cell r="X17">
            <v>500</v>
          </cell>
          <cell r="Y17">
            <v>12.364055299539171</v>
          </cell>
          <cell r="Z17">
            <v>7.7557603686635943</v>
          </cell>
          <cell r="AD17">
            <v>0</v>
          </cell>
          <cell r="AE17">
            <v>199.6</v>
          </cell>
          <cell r="AF17">
            <v>188</v>
          </cell>
          <cell r="AG17">
            <v>257.39999999999998</v>
          </cell>
          <cell r="AH17">
            <v>188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478</v>
          </cell>
          <cell r="D18">
            <v>515</v>
          </cell>
          <cell r="E18">
            <v>507</v>
          </cell>
          <cell r="F18">
            <v>474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-64</v>
          </cell>
          <cell r="L18">
            <v>0</v>
          </cell>
          <cell r="M18">
            <v>120</v>
          </cell>
          <cell r="N18">
            <v>0</v>
          </cell>
          <cell r="V18">
            <v>220</v>
          </cell>
          <cell r="W18">
            <v>101.4</v>
          </cell>
          <cell r="X18">
            <v>150</v>
          </cell>
          <cell r="Y18">
            <v>9.5069033530571989</v>
          </cell>
          <cell r="Z18">
            <v>4.6745562130177509</v>
          </cell>
          <cell r="AD18">
            <v>0</v>
          </cell>
          <cell r="AE18">
            <v>82.2</v>
          </cell>
          <cell r="AF18">
            <v>46.6</v>
          </cell>
          <cell r="AG18">
            <v>101</v>
          </cell>
          <cell r="AH18">
            <v>110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78</v>
          </cell>
          <cell r="D19">
            <v>408</v>
          </cell>
          <cell r="E19">
            <v>99</v>
          </cell>
          <cell r="F19">
            <v>83</v>
          </cell>
          <cell r="G19" t="str">
            <v>н</v>
          </cell>
          <cell r="H19">
            <v>0.35</v>
          </cell>
          <cell r="I19">
            <v>45</v>
          </cell>
          <cell r="J19">
            <v>411</v>
          </cell>
          <cell r="K19">
            <v>-312</v>
          </cell>
          <cell r="L19">
            <v>0</v>
          </cell>
          <cell r="M19">
            <v>50</v>
          </cell>
          <cell r="N19">
            <v>0</v>
          </cell>
          <cell r="T19">
            <v>792</v>
          </cell>
          <cell r="W19">
            <v>19.8</v>
          </cell>
          <cell r="Y19">
            <v>6.7171717171717171</v>
          </cell>
          <cell r="Z19">
            <v>4.191919191919192</v>
          </cell>
          <cell r="AD19">
            <v>0</v>
          </cell>
          <cell r="AE19">
            <v>16.600000000000001</v>
          </cell>
          <cell r="AF19">
            <v>14.2</v>
          </cell>
          <cell r="AG19">
            <v>19.399999999999999</v>
          </cell>
          <cell r="AH19">
            <v>19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344</v>
          </cell>
          <cell r="D20">
            <v>160</v>
          </cell>
          <cell r="E20">
            <v>249</v>
          </cell>
          <cell r="F20">
            <v>240</v>
          </cell>
          <cell r="G20">
            <v>0</v>
          </cell>
          <cell r="H20">
            <v>0.35</v>
          </cell>
          <cell r="I20">
            <v>45</v>
          </cell>
          <cell r="J20">
            <v>270</v>
          </cell>
          <cell r="K20">
            <v>-21</v>
          </cell>
          <cell r="L20">
            <v>0</v>
          </cell>
          <cell r="M20">
            <v>30</v>
          </cell>
          <cell r="N20">
            <v>0</v>
          </cell>
          <cell r="T20">
            <v>18</v>
          </cell>
          <cell r="W20">
            <v>33</v>
          </cell>
          <cell r="X20">
            <v>50</v>
          </cell>
          <cell r="Y20">
            <v>9.6969696969696972</v>
          </cell>
          <cell r="Z20">
            <v>7.2727272727272725</v>
          </cell>
          <cell r="AD20">
            <v>84</v>
          </cell>
          <cell r="AE20">
            <v>83</v>
          </cell>
          <cell r="AF20">
            <v>51</v>
          </cell>
          <cell r="AG20">
            <v>38.200000000000003</v>
          </cell>
          <cell r="AH20">
            <v>42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635</v>
          </cell>
          <cell r="D21">
            <v>301</v>
          </cell>
          <cell r="E21">
            <v>388</v>
          </cell>
          <cell r="F21">
            <v>541</v>
          </cell>
          <cell r="G21">
            <v>0</v>
          </cell>
          <cell r="H21">
            <v>0.35</v>
          </cell>
          <cell r="I21">
            <v>45</v>
          </cell>
          <cell r="J21">
            <v>424</v>
          </cell>
          <cell r="K21">
            <v>-36</v>
          </cell>
          <cell r="L21">
            <v>0</v>
          </cell>
          <cell r="M21">
            <v>0</v>
          </cell>
          <cell r="N21">
            <v>0</v>
          </cell>
          <cell r="V21">
            <v>120</v>
          </cell>
          <cell r="W21">
            <v>77.599999999999994</v>
          </cell>
          <cell r="X21">
            <v>100</v>
          </cell>
          <cell r="Y21">
            <v>9.8067010309278366</v>
          </cell>
          <cell r="Z21">
            <v>6.9716494845360826</v>
          </cell>
          <cell r="AD21">
            <v>0</v>
          </cell>
          <cell r="AE21">
            <v>106.6</v>
          </cell>
          <cell r="AF21">
            <v>119.2</v>
          </cell>
          <cell r="AG21">
            <v>78.400000000000006</v>
          </cell>
          <cell r="AH21">
            <v>122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341.351</v>
          </cell>
          <cell r="D22">
            <v>426.17599999999999</v>
          </cell>
          <cell r="E22">
            <v>403.20499999999998</v>
          </cell>
          <cell r="F22">
            <v>321.87400000000002</v>
          </cell>
          <cell r="G22">
            <v>0</v>
          </cell>
          <cell r="H22">
            <v>1</v>
          </cell>
          <cell r="I22">
            <v>50</v>
          </cell>
          <cell r="J22">
            <v>407.47199999999998</v>
          </cell>
          <cell r="K22">
            <v>-4.2669999999999959</v>
          </cell>
          <cell r="L22">
            <v>0</v>
          </cell>
          <cell r="M22">
            <v>150</v>
          </cell>
          <cell r="N22">
            <v>0</v>
          </cell>
          <cell r="V22">
            <v>180</v>
          </cell>
          <cell r="W22">
            <v>80.640999999999991</v>
          </cell>
          <cell r="X22">
            <v>120</v>
          </cell>
          <cell r="Y22">
            <v>9.5717315013454716</v>
          </cell>
          <cell r="Z22">
            <v>3.9914435584876187</v>
          </cell>
          <cell r="AD22">
            <v>0</v>
          </cell>
          <cell r="AE22">
            <v>79.959199999999996</v>
          </cell>
          <cell r="AF22">
            <v>81.238399999999999</v>
          </cell>
          <cell r="AG22">
            <v>83.867800000000003</v>
          </cell>
          <cell r="AH22">
            <v>99.38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6246.4530000000004</v>
          </cell>
          <cell r="D23">
            <v>3326.2460000000001</v>
          </cell>
          <cell r="E23">
            <v>4292.3670000000002</v>
          </cell>
          <cell r="F23">
            <v>5083.0050000000001</v>
          </cell>
          <cell r="G23">
            <v>0</v>
          </cell>
          <cell r="H23">
            <v>1</v>
          </cell>
          <cell r="I23">
            <v>50</v>
          </cell>
          <cell r="J23">
            <v>4491.9589999999998</v>
          </cell>
          <cell r="K23">
            <v>-199.59199999999964</v>
          </cell>
          <cell r="L23">
            <v>500</v>
          </cell>
          <cell r="M23">
            <v>500</v>
          </cell>
          <cell r="N23">
            <v>1000</v>
          </cell>
          <cell r="V23">
            <v>500</v>
          </cell>
          <cell r="W23">
            <v>858.47340000000008</v>
          </cell>
          <cell r="X23">
            <v>1100</v>
          </cell>
          <cell r="Y23">
            <v>10.114471805416452</v>
          </cell>
          <cell r="Z23">
            <v>5.9209813606338875</v>
          </cell>
          <cell r="AD23">
            <v>0</v>
          </cell>
          <cell r="AE23">
            <v>845.43700000000013</v>
          </cell>
          <cell r="AF23">
            <v>816.4864</v>
          </cell>
          <cell r="AG23">
            <v>912.24060000000009</v>
          </cell>
          <cell r="AH23">
            <v>797.86500000000001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303.84100000000001</v>
          </cell>
          <cell r="D24">
            <v>275.904</v>
          </cell>
          <cell r="E24">
            <v>384.54599999999999</v>
          </cell>
          <cell r="F24">
            <v>176.47800000000001</v>
          </cell>
          <cell r="G24">
            <v>0</v>
          </cell>
          <cell r="H24">
            <v>1</v>
          </cell>
          <cell r="I24">
            <v>50</v>
          </cell>
          <cell r="J24">
            <v>388.66399999999999</v>
          </cell>
          <cell r="K24">
            <v>-4.117999999999995</v>
          </cell>
          <cell r="L24">
            <v>0</v>
          </cell>
          <cell r="M24">
            <v>220</v>
          </cell>
          <cell r="N24">
            <v>0</v>
          </cell>
          <cell r="V24">
            <v>220</v>
          </cell>
          <cell r="W24">
            <v>76.909199999999998</v>
          </cell>
          <cell r="X24">
            <v>120</v>
          </cell>
          <cell r="Y24">
            <v>9.5759414998465733</v>
          </cell>
          <cell r="Z24">
            <v>2.2946279508823393</v>
          </cell>
          <cell r="AD24">
            <v>0</v>
          </cell>
          <cell r="AE24">
            <v>52.078599999999994</v>
          </cell>
          <cell r="AF24">
            <v>65.660600000000002</v>
          </cell>
          <cell r="AG24">
            <v>74.072199999999995</v>
          </cell>
          <cell r="AH24">
            <v>125.47199999999999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778.726</v>
          </cell>
          <cell r="D25">
            <v>1124.991</v>
          </cell>
          <cell r="E25">
            <v>647.52200000000005</v>
          </cell>
          <cell r="F25">
            <v>1246.08</v>
          </cell>
          <cell r="G25">
            <v>0</v>
          </cell>
          <cell r="H25">
            <v>1</v>
          </cell>
          <cell r="I25">
            <v>60</v>
          </cell>
          <cell r="J25">
            <v>657.61900000000003</v>
          </cell>
          <cell r="K25">
            <v>-10.09699999999998</v>
          </cell>
          <cell r="L25">
            <v>0</v>
          </cell>
          <cell r="M25">
            <v>0</v>
          </cell>
          <cell r="N25">
            <v>0</v>
          </cell>
          <cell r="W25">
            <v>129.5044</v>
          </cell>
          <cell r="Y25">
            <v>9.6219124601171835</v>
          </cell>
          <cell r="Z25">
            <v>9.6219124601171835</v>
          </cell>
          <cell r="AD25">
            <v>0</v>
          </cell>
          <cell r="AE25">
            <v>176.4058</v>
          </cell>
          <cell r="AF25">
            <v>209.71619999999999</v>
          </cell>
          <cell r="AG25">
            <v>176.8946</v>
          </cell>
          <cell r="AH25">
            <v>128.571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530.09699999999998</v>
          </cell>
          <cell r="D26">
            <v>452.85</v>
          </cell>
          <cell r="E26">
            <v>498.49700000000001</v>
          </cell>
          <cell r="F26">
            <v>467.67500000000001</v>
          </cell>
          <cell r="G26">
            <v>0</v>
          </cell>
          <cell r="H26">
            <v>1</v>
          </cell>
          <cell r="I26">
            <v>50</v>
          </cell>
          <cell r="J26">
            <v>497.37200000000001</v>
          </cell>
          <cell r="K26">
            <v>1.125</v>
          </cell>
          <cell r="L26">
            <v>0</v>
          </cell>
          <cell r="M26">
            <v>200</v>
          </cell>
          <cell r="N26">
            <v>0</v>
          </cell>
          <cell r="V26">
            <v>130</v>
          </cell>
          <cell r="W26">
            <v>99.699399999999997</v>
          </cell>
          <cell r="X26">
            <v>150</v>
          </cell>
          <cell r="Y26">
            <v>9.5053230009408285</v>
          </cell>
          <cell r="Z26">
            <v>4.6908506971957706</v>
          </cell>
          <cell r="AD26">
            <v>0</v>
          </cell>
          <cell r="AE26">
            <v>108.58160000000001</v>
          </cell>
          <cell r="AF26">
            <v>102.05359999999999</v>
          </cell>
          <cell r="AG26">
            <v>109.008</v>
          </cell>
          <cell r="AH26">
            <v>107.709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132.048</v>
          </cell>
          <cell r="D27">
            <v>155.96899999999999</v>
          </cell>
          <cell r="E27">
            <v>180.626</v>
          </cell>
          <cell r="F27">
            <v>102.898</v>
          </cell>
          <cell r="G27">
            <v>0</v>
          </cell>
          <cell r="H27">
            <v>1</v>
          </cell>
          <cell r="I27">
            <v>60</v>
          </cell>
          <cell r="J27">
            <v>180.99100000000001</v>
          </cell>
          <cell r="K27">
            <v>-0.36500000000000909</v>
          </cell>
          <cell r="L27">
            <v>0</v>
          </cell>
          <cell r="M27">
            <v>100</v>
          </cell>
          <cell r="N27">
            <v>0</v>
          </cell>
          <cell r="V27">
            <v>90</v>
          </cell>
          <cell r="W27">
            <v>36.1252</v>
          </cell>
          <cell r="X27">
            <v>50</v>
          </cell>
          <cell r="Y27">
            <v>9.4919336086720634</v>
          </cell>
          <cell r="Z27">
            <v>2.8483717737202841</v>
          </cell>
          <cell r="AD27">
            <v>0</v>
          </cell>
          <cell r="AE27">
            <v>36.874600000000001</v>
          </cell>
          <cell r="AF27">
            <v>27.959199999999999</v>
          </cell>
          <cell r="AG27">
            <v>38.3812</v>
          </cell>
          <cell r="AH27">
            <v>49.863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159.94200000000001</v>
          </cell>
          <cell r="D28">
            <v>144.36799999999999</v>
          </cell>
          <cell r="E28">
            <v>162.35900000000001</v>
          </cell>
          <cell r="F28">
            <v>131.33600000000001</v>
          </cell>
          <cell r="G28">
            <v>0</v>
          </cell>
          <cell r="H28">
            <v>1</v>
          </cell>
          <cell r="I28">
            <v>60</v>
          </cell>
          <cell r="J28">
            <v>168.863</v>
          </cell>
          <cell r="K28">
            <v>-6.5039999999999907</v>
          </cell>
          <cell r="L28">
            <v>0</v>
          </cell>
          <cell r="M28">
            <v>70</v>
          </cell>
          <cell r="N28">
            <v>0</v>
          </cell>
          <cell r="V28">
            <v>60</v>
          </cell>
          <cell r="W28">
            <v>32.471800000000002</v>
          </cell>
          <cell r="X28">
            <v>50</v>
          </cell>
          <cell r="Y28">
            <v>9.5878885679266315</v>
          </cell>
          <cell r="Z28">
            <v>4.0446171755184501</v>
          </cell>
          <cell r="AD28">
            <v>0</v>
          </cell>
          <cell r="AE28">
            <v>36.417200000000001</v>
          </cell>
          <cell r="AF28">
            <v>27.391399999999997</v>
          </cell>
          <cell r="AG28">
            <v>35.1798</v>
          </cell>
          <cell r="AH28">
            <v>35.4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356.48599999999999</v>
          </cell>
          <cell r="D29">
            <v>386.79399999999998</v>
          </cell>
          <cell r="E29">
            <v>440.28899999999999</v>
          </cell>
          <cell r="F29">
            <v>270.62</v>
          </cell>
          <cell r="G29">
            <v>0</v>
          </cell>
          <cell r="H29">
            <v>1</v>
          </cell>
          <cell r="I29">
            <v>60</v>
          </cell>
          <cell r="J29">
            <v>461.14400000000001</v>
          </cell>
          <cell r="K29">
            <v>-20.855000000000018</v>
          </cell>
          <cell r="L29">
            <v>0</v>
          </cell>
          <cell r="M29">
            <v>350</v>
          </cell>
          <cell r="N29">
            <v>0</v>
          </cell>
          <cell r="V29">
            <v>90</v>
          </cell>
          <cell r="W29">
            <v>88.0578</v>
          </cell>
          <cell r="X29">
            <v>130</v>
          </cell>
          <cell r="Y29">
            <v>9.5462298626583895</v>
          </cell>
          <cell r="Z29">
            <v>3.0732087333546829</v>
          </cell>
          <cell r="AD29">
            <v>0</v>
          </cell>
          <cell r="AE29">
            <v>91.228200000000001</v>
          </cell>
          <cell r="AF29">
            <v>71.690399999999997</v>
          </cell>
          <cell r="AG29">
            <v>102.60499999999999</v>
          </cell>
          <cell r="AH29">
            <v>80.5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32.688000000000002</v>
          </cell>
          <cell r="D30">
            <v>192.31800000000001</v>
          </cell>
          <cell r="E30">
            <v>128.559</v>
          </cell>
          <cell r="F30">
            <v>86.405000000000001</v>
          </cell>
          <cell r="G30">
            <v>0</v>
          </cell>
          <cell r="H30">
            <v>1</v>
          </cell>
          <cell r="I30">
            <v>30</v>
          </cell>
          <cell r="J30">
            <v>129.30000000000001</v>
          </cell>
          <cell r="K30">
            <v>-0.74100000000001387</v>
          </cell>
          <cell r="L30">
            <v>0</v>
          </cell>
          <cell r="M30">
            <v>40</v>
          </cell>
          <cell r="N30">
            <v>0</v>
          </cell>
          <cell r="V30">
            <v>50</v>
          </cell>
          <cell r="W30">
            <v>25.7118</v>
          </cell>
          <cell r="X30">
            <v>30</v>
          </cell>
          <cell r="Y30">
            <v>8.0276371160323272</v>
          </cell>
          <cell r="Z30">
            <v>3.3605192946429265</v>
          </cell>
          <cell r="AD30">
            <v>0</v>
          </cell>
          <cell r="AE30">
            <v>25.5002</v>
          </cell>
          <cell r="AF30">
            <v>20.948599999999999</v>
          </cell>
          <cell r="AG30">
            <v>26.930599999999998</v>
          </cell>
          <cell r="AH30">
            <v>23.596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38.655999999999999</v>
          </cell>
          <cell r="D31">
            <v>155.964</v>
          </cell>
          <cell r="E31">
            <v>111.651</v>
          </cell>
          <cell r="F31">
            <v>72.272000000000006</v>
          </cell>
          <cell r="G31" t="str">
            <v>н</v>
          </cell>
          <cell r="H31">
            <v>1</v>
          </cell>
          <cell r="I31">
            <v>30</v>
          </cell>
          <cell r="J31">
            <v>149.124</v>
          </cell>
          <cell r="K31">
            <v>-37.472999999999999</v>
          </cell>
          <cell r="L31">
            <v>0</v>
          </cell>
          <cell r="M31">
            <v>60</v>
          </cell>
          <cell r="N31">
            <v>0</v>
          </cell>
          <cell r="V31">
            <v>30</v>
          </cell>
          <cell r="W31">
            <v>22.330199999999998</v>
          </cell>
          <cell r="X31">
            <v>20</v>
          </cell>
          <cell r="Y31">
            <v>8.1625780333360201</v>
          </cell>
          <cell r="Z31">
            <v>3.2365137795451906</v>
          </cell>
          <cell r="AD31">
            <v>0</v>
          </cell>
          <cell r="AE31">
            <v>15.894200000000001</v>
          </cell>
          <cell r="AF31">
            <v>16.863999999999997</v>
          </cell>
          <cell r="AG31">
            <v>24.964400000000001</v>
          </cell>
          <cell r="AH31">
            <v>27.2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401.66399999999999</v>
          </cell>
          <cell r="D32">
            <v>1179.0530000000001</v>
          </cell>
          <cell r="E32">
            <v>857.08500000000004</v>
          </cell>
          <cell r="F32">
            <v>679.48299999999995</v>
          </cell>
          <cell r="G32">
            <v>0</v>
          </cell>
          <cell r="H32">
            <v>1</v>
          </cell>
          <cell r="I32">
            <v>30</v>
          </cell>
          <cell r="J32">
            <v>1001.422</v>
          </cell>
          <cell r="K32">
            <v>-144.33699999999999</v>
          </cell>
          <cell r="L32">
            <v>0</v>
          </cell>
          <cell r="M32">
            <v>450</v>
          </cell>
          <cell r="N32">
            <v>0</v>
          </cell>
          <cell r="V32">
            <v>70</v>
          </cell>
          <cell r="W32">
            <v>171.417</v>
          </cell>
          <cell r="X32">
            <v>200</v>
          </cell>
          <cell r="Y32">
            <v>8.1642019169627282</v>
          </cell>
          <cell r="Z32">
            <v>3.9639183978251862</v>
          </cell>
          <cell r="AD32">
            <v>0</v>
          </cell>
          <cell r="AE32">
            <v>197.6454</v>
          </cell>
          <cell r="AF32">
            <v>183.3938</v>
          </cell>
          <cell r="AG32">
            <v>215.13839999999999</v>
          </cell>
          <cell r="AH32">
            <v>251.286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22.806000000000001</v>
          </cell>
          <cell r="D33">
            <v>146.143</v>
          </cell>
          <cell r="E33">
            <v>76.064999999999998</v>
          </cell>
          <cell r="F33">
            <v>92.884</v>
          </cell>
          <cell r="G33">
            <v>0</v>
          </cell>
          <cell r="H33">
            <v>1</v>
          </cell>
          <cell r="I33">
            <v>40</v>
          </cell>
          <cell r="J33">
            <v>80.260999999999996</v>
          </cell>
          <cell r="K33">
            <v>-4.195999999999998</v>
          </cell>
          <cell r="L33">
            <v>0</v>
          </cell>
          <cell r="M33">
            <v>20</v>
          </cell>
          <cell r="N33">
            <v>0</v>
          </cell>
          <cell r="W33">
            <v>15.212999999999999</v>
          </cell>
          <cell r="X33">
            <v>30</v>
          </cell>
          <cell r="Y33">
            <v>9.3922303293236062</v>
          </cell>
          <cell r="Z33">
            <v>6.1055676066522055</v>
          </cell>
          <cell r="AD33">
            <v>0</v>
          </cell>
          <cell r="AE33">
            <v>15.1106</v>
          </cell>
          <cell r="AF33">
            <v>14.400200000000002</v>
          </cell>
          <cell r="AG33">
            <v>14.936400000000001</v>
          </cell>
          <cell r="AH33">
            <v>26.277000000000001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67.230999999999995</v>
          </cell>
          <cell r="D34">
            <v>194.94399999999999</v>
          </cell>
          <cell r="E34">
            <v>121.054</v>
          </cell>
          <cell r="F34">
            <v>141.12100000000001</v>
          </cell>
          <cell r="G34" t="str">
            <v>н</v>
          </cell>
          <cell r="H34">
            <v>1</v>
          </cell>
          <cell r="I34">
            <v>35</v>
          </cell>
          <cell r="J34">
            <v>120.554</v>
          </cell>
          <cell r="K34">
            <v>0.5</v>
          </cell>
          <cell r="L34">
            <v>0</v>
          </cell>
          <cell r="M34">
            <v>30</v>
          </cell>
          <cell r="N34">
            <v>0</v>
          </cell>
          <cell r="V34">
            <v>30</v>
          </cell>
          <cell r="W34">
            <v>24.210799999999999</v>
          </cell>
          <cell r="X34">
            <v>30</v>
          </cell>
          <cell r="Y34">
            <v>9.5461942604127099</v>
          </cell>
          <cell r="Z34">
            <v>5.8288449782741596</v>
          </cell>
          <cell r="AD34">
            <v>0</v>
          </cell>
          <cell r="AE34">
            <v>21.780799999999999</v>
          </cell>
          <cell r="AF34">
            <v>23.898599999999998</v>
          </cell>
          <cell r="AG34">
            <v>25.966799999999999</v>
          </cell>
          <cell r="AH34">
            <v>20.783999999999999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86.879000000000005</v>
          </cell>
          <cell r="D35">
            <v>75.98</v>
          </cell>
          <cell r="E35">
            <v>44.612000000000002</v>
          </cell>
          <cell r="F35">
            <v>110.172</v>
          </cell>
          <cell r="G35">
            <v>0</v>
          </cell>
          <cell r="H35">
            <v>1</v>
          </cell>
          <cell r="I35">
            <v>30</v>
          </cell>
          <cell r="J35">
            <v>105.914</v>
          </cell>
          <cell r="K35">
            <v>-61.302</v>
          </cell>
          <cell r="L35">
            <v>0</v>
          </cell>
          <cell r="M35">
            <v>0</v>
          </cell>
          <cell r="N35">
            <v>0</v>
          </cell>
          <cell r="W35">
            <v>8.9223999999999997</v>
          </cell>
          <cell r="Y35">
            <v>12.347798798529544</v>
          </cell>
          <cell r="Z35">
            <v>12.347798798529544</v>
          </cell>
          <cell r="AD35">
            <v>0</v>
          </cell>
          <cell r="AE35">
            <v>13.180199999999999</v>
          </cell>
          <cell r="AF35">
            <v>8.07</v>
          </cell>
          <cell r="AG35">
            <v>8.0701999999999998</v>
          </cell>
          <cell r="AH35">
            <v>15.022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28.629000000000001</v>
          </cell>
          <cell r="D36">
            <v>11.641</v>
          </cell>
          <cell r="E36">
            <v>10.872</v>
          </cell>
          <cell r="F36">
            <v>25.774000000000001</v>
          </cell>
          <cell r="G36" t="str">
            <v>н</v>
          </cell>
          <cell r="H36">
            <v>1</v>
          </cell>
          <cell r="I36">
            <v>45</v>
          </cell>
          <cell r="J36">
            <v>86.6</v>
          </cell>
          <cell r="K36">
            <v>-75.727999999999994</v>
          </cell>
          <cell r="L36">
            <v>0</v>
          </cell>
          <cell r="M36">
            <v>0</v>
          </cell>
          <cell r="N36">
            <v>0</v>
          </cell>
          <cell r="V36">
            <v>10</v>
          </cell>
          <cell r="W36">
            <v>2.1743999999999999</v>
          </cell>
          <cell r="Y36">
            <v>16.452354672553348</v>
          </cell>
          <cell r="Z36">
            <v>11.853384841795439</v>
          </cell>
          <cell r="AD36">
            <v>0</v>
          </cell>
          <cell r="AE36">
            <v>5.2548000000000004</v>
          </cell>
          <cell r="AF36">
            <v>3.2545999999999999</v>
          </cell>
          <cell r="AG36">
            <v>2.1736</v>
          </cell>
          <cell r="AH36">
            <v>0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12.393000000000001</v>
          </cell>
          <cell r="D37">
            <v>11.708</v>
          </cell>
          <cell r="E37">
            <v>8.8140000000000001</v>
          </cell>
          <cell r="F37">
            <v>14.569000000000001</v>
          </cell>
          <cell r="G37" t="str">
            <v>н</v>
          </cell>
          <cell r="H37">
            <v>1</v>
          </cell>
          <cell r="I37">
            <v>45</v>
          </cell>
          <cell r="J37">
            <v>61.850999999999999</v>
          </cell>
          <cell r="K37">
            <v>-53.036999999999999</v>
          </cell>
          <cell r="L37">
            <v>0</v>
          </cell>
          <cell r="M37">
            <v>0</v>
          </cell>
          <cell r="N37">
            <v>0</v>
          </cell>
          <cell r="V37">
            <v>10</v>
          </cell>
          <cell r="W37">
            <v>1.7627999999999999</v>
          </cell>
          <cell r="Y37">
            <v>13.937485818016794</v>
          </cell>
          <cell r="Z37">
            <v>8.2646925346040394</v>
          </cell>
          <cell r="AD37">
            <v>0</v>
          </cell>
          <cell r="AE37">
            <v>6.3945999999999996</v>
          </cell>
          <cell r="AF37">
            <v>0.43079999999999996</v>
          </cell>
          <cell r="AG37">
            <v>1.1494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56.344999999999999</v>
          </cell>
          <cell r="D38">
            <v>217.82</v>
          </cell>
          <cell r="E38">
            <v>21.727</v>
          </cell>
          <cell r="F38">
            <v>16.108000000000001</v>
          </cell>
          <cell r="G38" t="str">
            <v>н</v>
          </cell>
          <cell r="H38">
            <v>1</v>
          </cell>
          <cell r="I38">
            <v>45</v>
          </cell>
          <cell r="J38">
            <v>68.436999999999998</v>
          </cell>
          <cell r="K38">
            <v>-46.709999999999994</v>
          </cell>
          <cell r="L38">
            <v>0</v>
          </cell>
          <cell r="M38">
            <v>20</v>
          </cell>
          <cell r="N38">
            <v>0</v>
          </cell>
          <cell r="V38">
            <v>10</v>
          </cell>
          <cell r="W38">
            <v>4.3453999999999997</v>
          </cell>
          <cell r="Y38">
            <v>10.61076080452893</v>
          </cell>
          <cell r="Z38">
            <v>3.7069084549178446</v>
          </cell>
          <cell r="AD38">
            <v>0</v>
          </cell>
          <cell r="AE38">
            <v>7.0609999999999999</v>
          </cell>
          <cell r="AF38">
            <v>5.46</v>
          </cell>
          <cell r="AG38">
            <v>7.7522000000000002</v>
          </cell>
          <cell r="AH38">
            <v>5.46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1265</v>
          </cell>
          <cell r="D39">
            <v>1524</v>
          </cell>
          <cell r="E39">
            <v>1602</v>
          </cell>
          <cell r="F39">
            <v>1531</v>
          </cell>
          <cell r="G39" t="str">
            <v>бнмарт</v>
          </cell>
          <cell r="H39">
            <v>0.35</v>
          </cell>
          <cell r="I39">
            <v>40</v>
          </cell>
          <cell r="J39">
            <v>1232</v>
          </cell>
          <cell r="K39">
            <v>370</v>
          </cell>
          <cell r="L39">
            <v>200</v>
          </cell>
          <cell r="M39">
            <v>200</v>
          </cell>
          <cell r="N39">
            <v>0</v>
          </cell>
          <cell r="V39">
            <v>650</v>
          </cell>
          <cell r="W39">
            <v>320.39999999999998</v>
          </cell>
          <cell r="X39">
            <v>500</v>
          </cell>
          <cell r="Y39">
            <v>9.6161048689138582</v>
          </cell>
          <cell r="Z39">
            <v>4.7784019975031216</v>
          </cell>
          <cell r="AD39">
            <v>0</v>
          </cell>
          <cell r="AE39">
            <v>177.4</v>
          </cell>
          <cell r="AF39">
            <v>188.4</v>
          </cell>
          <cell r="AG39">
            <v>276.8</v>
          </cell>
          <cell r="AH39">
            <v>283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1880</v>
          </cell>
          <cell r="D40">
            <v>3435</v>
          </cell>
          <cell r="E40">
            <v>2909</v>
          </cell>
          <cell r="F40">
            <v>2332</v>
          </cell>
          <cell r="G40">
            <v>0</v>
          </cell>
          <cell r="H40">
            <v>0.4</v>
          </cell>
          <cell r="I40">
            <v>40</v>
          </cell>
          <cell r="J40">
            <v>2983</v>
          </cell>
          <cell r="K40">
            <v>-74</v>
          </cell>
          <cell r="L40">
            <v>0</v>
          </cell>
          <cell r="M40">
            <v>1200</v>
          </cell>
          <cell r="N40">
            <v>500</v>
          </cell>
          <cell r="T40">
            <v>894</v>
          </cell>
          <cell r="W40">
            <v>449.8</v>
          </cell>
          <cell r="X40">
            <v>250</v>
          </cell>
          <cell r="Y40">
            <v>9.5197865718096928</v>
          </cell>
          <cell r="Z40">
            <v>5.1845264562027564</v>
          </cell>
          <cell r="AD40">
            <v>660</v>
          </cell>
          <cell r="AE40">
            <v>494</v>
          </cell>
          <cell r="AF40">
            <v>491.8</v>
          </cell>
          <cell r="AG40">
            <v>558.79999999999995</v>
          </cell>
          <cell r="AH40">
            <v>477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3639</v>
          </cell>
          <cell r="D41">
            <v>4833</v>
          </cell>
          <cell r="E41">
            <v>5851</v>
          </cell>
          <cell r="F41">
            <v>2527</v>
          </cell>
          <cell r="G41">
            <v>0</v>
          </cell>
          <cell r="H41">
            <v>0.45</v>
          </cell>
          <cell r="I41">
            <v>45</v>
          </cell>
          <cell r="J41">
            <v>5939</v>
          </cell>
          <cell r="K41">
            <v>-88</v>
          </cell>
          <cell r="L41">
            <v>0</v>
          </cell>
          <cell r="M41">
            <v>2100</v>
          </cell>
          <cell r="N41">
            <v>500</v>
          </cell>
          <cell r="T41">
            <v>3620</v>
          </cell>
          <cell r="V41">
            <v>2300</v>
          </cell>
          <cell r="W41">
            <v>930.2</v>
          </cell>
          <cell r="X41">
            <v>1400</v>
          </cell>
          <cell r="Y41">
            <v>9.4893571274994617</v>
          </cell>
          <cell r="Z41">
            <v>2.7166200817028594</v>
          </cell>
          <cell r="AD41">
            <v>1200</v>
          </cell>
          <cell r="AE41">
            <v>948.2</v>
          </cell>
          <cell r="AF41">
            <v>838.4</v>
          </cell>
          <cell r="AG41">
            <v>936.6</v>
          </cell>
          <cell r="AH41">
            <v>987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416.97</v>
          </cell>
          <cell r="D42">
            <v>531.64099999999996</v>
          </cell>
          <cell r="E42">
            <v>479.40600000000001</v>
          </cell>
          <cell r="F42">
            <v>455.637</v>
          </cell>
          <cell r="G42">
            <v>0</v>
          </cell>
          <cell r="H42">
            <v>1</v>
          </cell>
          <cell r="I42">
            <v>40</v>
          </cell>
          <cell r="J42">
            <v>459.17500000000001</v>
          </cell>
          <cell r="K42">
            <v>20.230999999999995</v>
          </cell>
          <cell r="L42">
            <v>0</v>
          </cell>
          <cell r="M42">
            <v>300</v>
          </cell>
          <cell r="N42">
            <v>0</v>
          </cell>
          <cell r="W42">
            <v>95.881200000000007</v>
          </cell>
          <cell r="X42">
            <v>160</v>
          </cell>
          <cell r="Y42">
            <v>9.5497031743449181</v>
          </cell>
          <cell r="Z42">
            <v>4.7520994730979584</v>
          </cell>
          <cell r="AD42">
            <v>0</v>
          </cell>
          <cell r="AE42">
            <v>109.0848</v>
          </cell>
          <cell r="AF42">
            <v>85.539200000000008</v>
          </cell>
          <cell r="AG42">
            <v>121.55340000000001</v>
          </cell>
          <cell r="AH42">
            <v>157.75399999999999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1525</v>
          </cell>
          <cell r="D43">
            <v>1031</v>
          </cell>
          <cell r="E43">
            <v>588</v>
          </cell>
          <cell r="F43">
            <v>1932</v>
          </cell>
          <cell r="G43">
            <v>0</v>
          </cell>
          <cell r="H43">
            <v>0.1</v>
          </cell>
          <cell r="I43">
            <v>730</v>
          </cell>
          <cell r="J43">
            <v>626</v>
          </cell>
          <cell r="K43">
            <v>-38</v>
          </cell>
          <cell r="L43">
            <v>0</v>
          </cell>
          <cell r="M43">
            <v>0</v>
          </cell>
          <cell r="N43">
            <v>0</v>
          </cell>
          <cell r="W43">
            <v>117.6</v>
          </cell>
          <cell r="Y43">
            <v>16.428571428571431</v>
          </cell>
          <cell r="Z43">
            <v>16.428571428571431</v>
          </cell>
          <cell r="AD43">
            <v>0</v>
          </cell>
          <cell r="AE43">
            <v>105.8</v>
          </cell>
          <cell r="AF43">
            <v>121.6</v>
          </cell>
          <cell r="AG43">
            <v>138.6</v>
          </cell>
          <cell r="AH43">
            <v>115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685.46600000000001</v>
          </cell>
          <cell r="D44">
            <v>19281</v>
          </cell>
          <cell r="E44">
            <v>892</v>
          </cell>
          <cell r="F44">
            <v>1089</v>
          </cell>
          <cell r="G44">
            <v>0</v>
          </cell>
          <cell r="H44">
            <v>0.35</v>
          </cell>
          <cell r="I44">
            <v>40</v>
          </cell>
          <cell r="J44">
            <v>1140</v>
          </cell>
          <cell r="K44">
            <v>-248</v>
          </cell>
          <cell r="L44">
            <v>0</v>
          </cell>
          <cell r="M44">
            <v>450</v>
          </cell>
          <cell r="N44">
            <v>0</v>
          </cell>
          <cell r="W44">
            <v>178.4</v>
          </cell>
          <cell r="X44">
            <v>160</v>
          </cell>
          <cell r="Y44">
            <v>9.5235426008968602</v>
          </cell>
          <cell r="Z44">
            <v>6.1042600896860986</v>
          </cell>
          <cell r="AD44">
            <v>0</v>
          </cell>
          <cell r="AE44">
            <v>201.8</v>
          </cell>
          <cell r="AF44">
            <v>189.2</v>
          </cell>
          <cell r="AG44">
            <v>241.8</v>
          </cell>
          <cell r="AH44">
            <v>242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263.827</v>
          </cell>
          <cell r="D45">
            <v>143.85599999999999</v>
          </cell>
          <cell r="E45">
            <v>236.20599999999999</v>
          </cell>
          <cell r="F45">
            <v>164.19800000000001</v>
          </cell>
          <cell r="G45">
            <v>0</v>
          </cell>
          <cell r="H45">
            <v>1</v>
          </cell>
          <cell r="I45">
            <v>40</v>
          </cell>
          <cell r="J45">
            <v>245.702</v>
          </cell>
          <cell r="K45">
            <v>-9.4960000000000093</v>
          </cell>
          <cell r="L45">
            <v>0</v>
          </cell>
          <cell r="M45">
            <v>180</v>
          </cell>
          <cell r="N45">
            <v>0</v>
          </cell>
          <cell r="V45">
            <v>40</v>
          </cell>
          <cell r="W45">
            <v>47.241199999999999</v>
          </cell>
          <cell r="X45">
            <v>70</v>
          </cell>
          <cell r="Y45">
            <v>9.6144467117685402</v>
          </cell>
          <cell r="Z45">
            <v>3.4757372801706987</v>
          </cell>
          <cell r="AD45">
            <v>0</v>
          </cell>
          <cell r="AE45">
            <v>57.969799999999999</v>
          </cell>
          <cell r="AF45">
            <v>46.1646</v>
          </cell>
          <cell r="AG45">
            <v>54.648000000000003</v>
          </cell>
          <cell r="AH45">
            <v>53.424999999999997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947</v>
          </cell>
          <cell r="D46">
            <v>1215</v>
          </cell>
          <cell r="E46">
            <v>987</v>
          </cell>
          <cell r="F46">
            <v>1098</v>
          </cell>
          <cell r="G46">
            <v>0</v>
          </cell>
          <cell r="H46">
            <v>0.4</v>
          </cell>
          <cell r="I46">
            <v>35</v>
          </cell>
          <cell r="J46">
            <v>1090</v>
          </cell>
          <cell r="K46">
            <v>-103</v>
          </cell>
          <cell r="L46">
            <v>0</v>
          </cell>
          <cell r="M46">
            <v>100</v>
          </cell>
          <cell r="N46">
            <v>0</v>
          </cell>
          <cell r="V46">
            <v>300</v>
          </cell>
          <cell r="W46">
            <v>197.4</v>
          </cell>
          <cell r="X46">
            <v>200</v>
          </cell>
          <cell r="Y46">
            <v>8.6018237082066875</v>
          </cell>
          <cell r="Z46">
            <v>5.5623100303951363</v>
          </cell>
          <cell r="AD46">
            <v>0</v>
          </cell>
          <cell r="AE46">
            <v>286.60000000000002</v>
          </cell>
          <cell r="AF46">
            <v>252.8</v>
          </cell>
          <cell r="AG46">
            <v>212.6</v>
          </cell>
          <cell r="AH46">
            <v>258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1410</v>
          </cell>
          <cell r="D47">
            <v>3088</v>
          </cell>
          <cell r="E47">
            <v>1908</v>
          </cell>
          <cell r="F47">
            <v>1626</v>
          </cell>
          <cell r="G47" t="str">
            <v>оконч</v>
          </cell>
          <cell r="H47">
            <v>0.4</v>
          </cell>
          <cell r="I47">
            <v>40</v>
          </cell>
          <cell r="J47">
            <v>2034</v>
          </cell>
          <cell r="K47">
            <v>-126</v>
          </cell>
          <cell r="L47">
            <v>0</v>
          </cell>
          <cell r="M47">
            <v>1000</v>
          </cell>
          <cell r="N47">
            <v>0</v>
          </cell>
          <cell r="V47">
            <v>450</v>
          </cell>
          <cell r="W47">
            <v>381.6</v>
          </cell>
          <cell r="X47">
            <v>550</v>
          </cell>
          <cell r="Y47">
            <v>9.5020964360587001</v>
          </cell>
          <cell r="Z47">
            <v>4.2610062893081757</v>
          </cell>
          <cell r="AD47">
            <v>0</v>
          </cell>
          <cell r="AE47">
            <v>501</v>
          </cell>
          <cell r="AF47">
            <v>458.2</v>
          </cell>
          <cell r="AG47">
            <v>443</v>
          </cell>
          <cell r="AH47">
            <v>417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91.885000000000005</v>
          </cell>
          <cell r="D48">
            <v>86.861999999999995</v>
          </cell>
          <cell r="E48">
            <v>88.444000000000003</v>
          </cell>
          <cell r="F48">
            <v>89.567999999999998</v>
          </cell>
          <cell r="G48" t="str">
            <v>лид, я</v>
          </cell>
          <cell r="H48">
            <v>1</v>
          </cell>
          <cell r="I48">
            <v>40</v>
          </cell>
          <cell r="J48">
            <v>87.909000000000006</v>
          </cell>
          <cell r="K48">
            <v>0.53499999999999659</v>
          </cell>
          <cell r="L48">
            <v>0</v>
          </cell>
          <cell r="M48">
            <v>60</v>
          </cell>
          <cell r="N48">
            <v>0</v>
          </cell>
          <cell r="W48">
            <v>17.688800000000001</v>
          </cell>
          <cell r="X48">
            <v>20</v>
          </cell>
          <cell r="Y48">
            <v>9.5861788250192195</v>
          </cell>
          <cell r="Z48">
            <v>5.0635430328795623</v>
          </cell>
          <cell r="AD48">
            <v>0</v>
          </cell>
          <cell r="AE48">
            <v>20.6464</v>
          </cell>
          <cell r="AF48">
            <v>15.376799999999999</v>
          </cell>
          <cell r="AG48">
            <v>22.669599999999999</v>
          </cell>
          <cell r="AH48">
            <v>16.167999999999999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267.85000000000002</v>
          </cell>
          <cell r="D49">
            <v>45.042999999999999</v>
          </cell>
          <cell r="E49">
            <v>306.01299999999998</v>
          </cell>
          <cell r="F49">
            <v>-3.94</v>
          </cell>
          <cell r="G49" t="str">
            <v>оконч</v>
          </cell>
          <cell r="H49">
            <v>1</v>
          </cell>
          <cell r="I49">
            <v>40</v>
          </cell>
          <cell r="J49">
            <v>327.63900000000001</v>
          </cell>
          <cell r="K49">
            <v>-21.626000000000033</v>
          </cell>
          <cell r="L49">
            <v>0</v>
          </cell>
          <cell r="M49">
            <v>80</v>
          </cell>
          <cell r="N49">
            <v>0</v>
          </cell>
          <cell r="V49">
            <v>200</v>
          </cell>
          <cell r="W49">
            <v>61.202599999999997</v>
          </cell>
          <cell r="X49">
            <v>200</v>
          </cell>
          <cell r="Y49">
            <v>7.7784277138552937</v>
          </cell>
          <cell r="Z49">
            <v>-6.4376350024345372E-2</v>
          </cell>
          <cell r="AD49">
            <v>0</v>
          </cell>
          <cell r="AE49">
            <v>54.758600000000001</v>
          </cell>
          <cell r="AF49">
            <v>36.355599999999995</v>
          </cell>
          <cell r="AG49">
            <v>37.377400000000002</v>
          </cell>
          <cell r="AH49">
            <v>68.251000000000005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680</v>
          </cell>
          <cell r="D50">
            <v>1338</v>
          </cell>
          <cell r="E50">
            <v>1065</v>
          </cell>
          <cell r="F50">
            <v>916</v>
          </cell>
          <cell r="G50" t="str">
            <v>лид, я</v>
          </cell>
          <cell r="H50">
            <v>0.35</v>
          </cell>
          <cell r="I50">
            <v>40</v>
          </cell>
          <cell r="J50">
            <v>1109</v>
          </cell>
          <cell r="K50">
            <v>-44</v>
          </cell>
          <cell r="L50">
            <v>0</v>
          </cell>
          <cell r="M50">
            <v>500</v>
          </cell>
          <cell r="N50">
            <v>0</v>
          </cell>
          <cell r="V50">
            <v>300</v>
          </cell>
          <cell r="W50">
            <v>213</v>
          </cell>
          <cell r="X50">
            <v>300</v>
          </cell>
          <cell r="Y50">
            <v>9.464788732394366</v>
          </cell>
          <cell r="Z50">
            <v>4.300469483568075</v>
          </cell>
          <cell r="AD50">
            <v>0</v>
          </cell>
          <cell r="AE50">
            <v>196.4</v>
          </cell>
          <cell r="AF50">
            <v>196.4</v>
          </cell>
          <cell r="AG50">
            <v>239.6</v>
          </cell>
          <cell r="AH50">
            <v>221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965</v>
          </cell>
          <cell r="D51">
            <v>1835</v>
          </cell>
          <cell r="E51">
            <v>1691</v>
          </cell>
          <cell r="F51">
            <v>1057</v>
          </cell>
          <cell r="G51" t="str">
            <v>неакк</v>
          </cell>
          <cell r="H51">
            <v>0.35</v>
          </cell>
          <cell r="I51">
            <v>40</v>
          </cell>
          <cell r="J51">
            <v>1752</v>
          </cell>
          <cell r="K51">
            <v>-61</v>
          </cell>
          <cell r="L51">
            <v>0</v>
          </cell>
          <cell r="M51">
            <v>1000</v>
          </cell>
          <cell r="N51">
            <v>0</v>
          </cell>
          <cell r="V51">
            <v>650</v>
          </cell>
          <cell r="W51">
            <v>338.2</v>
          </cell>
          <cell r="X51">
            <v>500</v>
          </cell>
          <cell r="Y51">
            <v>9.4825547013601419</v>
          </cell>
          <cell r="Z51">
            <v>3.1253696037847427</v>
          </cell>
          <cell r="AD51">
            <v>0</v>
          </cell>
          <cell r="AE51">
            <v>310.39999999999998</v>
          </cell>
          <cell r="AF51">
            <v>273</v>
          </cell>
          <cell r="AG51">
            <v>369.2</v>
          </cell>
          <cell r="AH51">
            <v>346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618</v>
          </cell>
          <cell r="D52">
            <v>1011</v>
          </cell>
          <cell r="E52">
            <v>824</v>
          </cell>
          <cell r="F52">
            <v>766</v>
          </cell>
          <cell r="G52">
            <v>0</v>
          </cell>
          <cell r="H52">
            <v>0.4</v>
          </cell>
          <cell r="I52">
            <v>35</v>
          </cell>
          <cell r="J52">
            <v>878</v>
          </cell>
          <cell r="K52">
            <v>-54</v>
          </cell>
          <cell r="L52">
            <v>0</v>
          </cell>
          <cell r="M52">
            <v>400</v>
          </cell>
          <cell r="N52">
            <v>0</v>
          </cell>
          <cell r="V52">
            <v>140</v>
          </cell>
          <cell r="W52">
            <v>164.8</v>
          </cell>
          <cell r="X52">
            <v>120</v>
          </cell>
          <cell r="Y52">
            <v>8.6529126213592225</v>
          </cell>
          <cell r="Z52">
            <v>4.6480582524271838</v>
          </cell>
          <cell r="AD52">
            <v>0</v>
          </cell>
          <cell r="AE52">
            <v>183.4</v>
          </cell>
          <cell r="AF52">
            <v>177</v>
          </cell>
          <cell r="AG52">
            <v>193</v>
          </cell>
          <cell r="AH52">
            <v>190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595.60500000000002</v>
          </cell>
          <cell r="D53">
            <v>212.88399999999999</v>
          </cell>
          <cell r="E53">
            <v>216.82599999999999</v>
          </cell>
          <cell r="F53">
            <v>590.32500000000005</v>
          </cell>
          <cell r="G53" t="str">
            <v>оконч</v>
          </cell>
          <cell r="H53">
            <v>1</v>
          </cell>
          <cell r="I53">
            <v>50</v>
          </cell>
          <cell r="J53">
            <v>218.554</v>
          </cell>
          <cell r="K53">
            <v>-1.7280000000000086</v>
          </cell>
          <cell r="L53">
            <v>0</v>
          </cell>
          <cell r="M53">
            <v>0</v>
          </cell>
          <cell r="N53">
            <v>0</v>
          </cell>
          <cell r="W53">
            <v>43.365200000000002</v>
          </cell>
          <cell r="Y53">
            <v>13.612873917334637</v>
          </cell>
          <cell r="Z53">
            <v>13.612873917334637</v>
          </cell>
          <cell r="AD53">
            <v>0</v>
          </cell>
          <cell r="AE53">
            <v>139.6</v>
          </cell>
          <cell r="AF53">
            <v>136.80000000000001</v>
          </cell>
          <cell r="AG53">
            <v>51.405600000000007</v>
          </cell>
          <cell r="AH53">
            <v>60.234000000000002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736.11699999999996</v>
          </cell>
          <cell r="D54">
            <v>377.50400000000002</v>
          </cell>
          <cell r="E54">
            <v>605.37599999999998</v>
          </cell>
          <cell r="F54">
            <v>497.21800000000002</v>
          </cell>
          <cell r="G54" t="str">
            <v>н</v>
          </cell>
          <cell r="H54">
            <v>1</v>
          </cell>
          <cell r="I54">
            <v>50</v>
          </cell>
          <cell r="J54">
            <v>609.64400000000001</v>
          </cell>
          <cell r="K54">
            <v>-4.2680000000000291</v>
          </cell>
          <cell r="L54">
            <v>0</v>
          </cell>
          <cell r="M54">
            <v>400</v>
          </cell>
          <cell r="N54">
            <v>0</v>
          </cell>
          <cell r="V54">
            <v>100</v>
          </cell>
          <cell r="W54">
            <v>121.0752</v>
          </cell>
          <cell r="X54">
            <v>200</v>
          </cell>
          <cell r="Y54">
            <v>9.8882182313140934</v>
          </cell>
          <cell r="Z54">
            <v>4.1066874141029714</v>
          </cell>
          <cell r="AD54">
            <v>0</v>
          </cell>
          <cell r="AE54">
            <v>128.34780000000001</v>
          </cell>
          <cell r="AF54">
            <v>135.20179999999999</v>
          </cell>
          <cell r="AG54">
            <v>136.4794</v>
          </cell>
          <cell r="AH54">
            <v>136.77099999999999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74.13</v>
          </cell>
          <cell r="D55">
            <v>18.082000000000001</v>
          </cell>
          <cell r="E55">
            <v>24.050999999999998</v>
          </cell>
          <cell r="F55">
            <v>66.659000000000006</v>
          </cell>
          <cell r="G55">
            <v>0</v>
          </cell>
          <cell r="H55">
            <v>1</v>
          </cell>
          <cell r="I55">
            <v>50</v>
          </cell>
          <cell r="J55">
            <v>37.6</v>
          </cell>
          <cell r="K55">
            <v>-13.549000000000003</v>
          </cell>
          <cell r="L55">
            <v>0</v>
          </cell>
          <cell r="M55">
            <v>0</v>
          </cell>
          <cell r="N55">
            <v>0</v>
          </cell>
          <cell r="W55">
            <v>4.8102</v>
          </cell>
          <cell r="Y55">
            <v>13.857843748700679</v>
          </cell>
          <cell r="Z55">
            <v>13.857843748700679</v>
          </cell>
          <cell r="AD55">
            <v>0</v>
          </cell>
          <cell r="AE55">
            <v>8.7116000000000007</v>
          </cell>
          <cell r="AF55">
            <v>12.0974</v>
          </cell>
          <cell r="AG55">
            <v>5.4109999999999996</v>
          </cell>
          <cell r="AH55">
            <v>4.5060000000000002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2204.8829999999998</v>
          </cell>
          <cell r="D56">
            <v>3141.1129999999998</v>
          </cell>
          <cell r="E56">
            <v>2526.8310000000001</v>
          </cell>
          <cell r="F56">
            <v>2775.556</v>
          </cell>
          <cell r="G56">
            <v>0</v>
          </cell>
          <cell r="H56">
            <v>1</v>
          </cell>
          <cell r="I56">
            <v>40</v>
          </cell>
          <cell r="J56">
            <v>2549.1970000000001</v>
          </cell>
          <cell r="K56">
            <v>-22.365999999999985</v>
          </cell>
          <cell r="L56">
            <v>0</v>
          </cell>
          <cell r="M56">
            <v>700</v>
          </cell>
          <cell r="N56">
            <v>0</v>
          </cell>
          <cell r="V56">
            <v>600</v>
          </cell>
          <cell r="W56">
            <v>505.36620000000005</v>
          </cell>
          <cell r="X56">
            <v>750</v>
          </cell>
          <cell r="Y56">
            <v>9.5486322591419839</v>
          </cell>
          <cell r="Z56">
            <v>5.4921678576841897</v>
          </cell>
          <cell r="AD56">
            <v>0</v>
          </cell>
          <cell r="AE56">
            <v>724.25940000000003</v>
          </cell>
          <cell r="AF56">
            <v>599.58979999999997</v>
          </cell>
          <cell r="AG56">
            <v>586.08220000000006</v>
          </cell>
          <cell r="AH56">
            <v>554.53899999999999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2825</v>
          </cell>
          <cell r="D57">
            <v>3564</v>
          </cell>
          <cell r="E57">
            <v>3599</v>
          </cell>
          <cell r="F57">
            <v>2705</v>
          </cell>
          <cell r="G57" t="str">
            <v>оконч</v>
          </cell>
          <cell r="H57">
            <v>0.45</v>
          </cell>
          <cell r="I57">
            <v>50</v>
          </cell>
          <cell r="J57">
            <v>3695</v>
          </cell>
          <cell r="K57">
            <v>-96</v>
          </cell>
          <cell r="L57">
            <v>0</v>
          </cell>
          <cell r="M57">
            <v>900</v>
          </cell>
          <cell r="N57">
            <v>500</v>
          </cell>
          <cell r="V57">
            <v>500</v>
          </cell>
          <cell r="W57">
            <v>523.79999999999995</v>
          </cell>
          <cell r="X57">
            <v>500</v>
          </cell>
          <cell r="Y57">
            <v>9.7460862924780454</v>
          </cell>
          <cell r="Z57">
            <v>5.1641848033600617</v>
          </cell>
          <cell r="AD57">
            <v>980</v>
          </cell>
          <cell r="AE57">
            <v>661.6</v>
          </cell>
          <cell r="AF57">
            <v>666</v>
          </cell>
          <cell r="AG57">
            <v>609.4</v>
          </cell>
          <cell r="AH57">
            <v>658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3576</v>
          </cell>
          <cell r="D58">
            <v>3343</v>
          </cell>
          <cell r="E58">
            <v>4034</v>
          </cell>
          <cell r="F58">
            <v>2782</v>
          </cell>
          <cell r="G58" t="str">
            <v>акяб</v>
          </cell>
          <cell r="H58">
            <v>0.45</v>
          </cell>
          <cell r="I58">
            <v>50</v>
          </cell>
          <cell r="J58">
            <v>4143</v>
          </cell>
          <cell r="K58">
            <v>-109</v>
          </cell>
          <cell r="L58">
            <v>500</v>
          </cell>
          <cell r="M58">
            <v>1000</v>
          </cell>
          <cell r="N58">
            <v>0</v>
          </cell>
          <cell r="T58">
            <v>1290</v>
          </cell>
          <cell r="V58">
            <v>800</v>
          </cell>
          <cell r="W58">
            <v>618.79999999999995</v>
          </cell>
          <cell r="X58">
            <v>1000</v>
          </cell>
          <cell r="Y58">
            <v>9.8287007110536528</v>
          </cell>
          <cell r="Z58">
            <v>4.4957983193277311</v>
          </cell>
          <cell r="AD58">
            <v>940</v>
          </cell>
          <cell r="AE58">
            <v>582</v>
          </cell>
          <cell r="AF58">
            <v>544.4</v>
          </cell>
          <cell r="AG58">
            <v>632</v>
          </cell>
          <cell r="AH58">
            <v>720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553</v>
          </cell>
          <cell r="D59">
            <v>1558</v>
          </cell>
          <cell r="E59">
            <v>1035</v>
          </cell>
          <cell r="F59">
            <v>1034</v>
          </cell>
          <cell r="G59">
            <v>0</v>
          </cell>
          <cell r="H59">
            <v>0.45</v>
          </cell>
          <cell r="I59">
            <v>50</v>
          </cell>
          <cell r="J59">
            <v>1189</v>
          </cell>
          <cell r="K59">
            <v>-154</v>
          </cell>
          <cell r="L59">
            <v>0</v>
          </cell>
          <cell r="M59">
            <v>850</v>
          </cell>
          <cell r="N59">
            <v>0</v>
          </cell>
          <cell r="W59">
            <v>207</v>
          </cell>
          <cell r="X59">
            <v>100</v>
          </cell>
          <cell r="Y59">
            <v>9.5845410628019323</v>
          </cell>
          <cell r="Z59">
            <v>4.9951690821256038</v>
          </cell>
          <cell r="AD59">
            <v>0</v>
          </cell>
          <cell r="AE59">
            <v>193</v>
          </cell>
          <cell r="AF59">
            <v>194.6</v>
          </cell>
          <cell r="AG59">
            <v>278.2</v>
          </cell>
          <cell r="AH59">
            <v>172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278</v>
          </cell>
          <cell r="D60">
            <v>378</v>
          </cell>
          <cell r="E60">
            <v>385</v>
          </cell>
          <cell r="F60">
            <v>255</v>
          </cell>
          <cell r="G60">
            <v>0</v>
          </cell>
          <cell r="H60">
            <v>0.4</v>
          </cell>
          <cell r="I60">
            <v>40</v>
          </cell>
          <cell r="J60">
            <v>422</v>
          </cell>
          <cell r="K60">
            <v>-37</v>
          </cell>
          <cell r="L60">
            <v>0</v>
          </cell>
          <cell r="M60">
            <v>200</v>
          </cell>
          <cell r="N60">
            <v>0</v>
          </cell>
          <cell r="V60">
            <v>160</v>
          </cell>
          <cell r="W60">
            <v>77</v>
          </cell>
          <cell r="X60">
            <v>120</v>
          </cell>
          <cell r="Y60">
            <v>9.545454545454545</v>
          </cell>
          <cell r="Z60">
            <v>3.3116883116883118</v>
          </cell>
          <cell r="AD60">
            <v>0</v>
          </cell>
          <cell r="AE60">
            <v>72.8</v>
          </cell>
          <cell r="AF60">
            <v>70.599999999999994</v>
          </cell>
          <cell r="AG60">
            <v>79.599999999999994</v>
          </cell>
          <cell r="AH60">
            <v>80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167</v>
          </cell>
          <cell r="D61">
            <v>406</v>
          </cell>
          <cell r="E61">
            <v>322</v>
          </cell>
          <cell r="F61">
            <v>231</v>
          </cell>
          <cell r="G61">
            <v>0</v>
          </cell>
          <cell r="H61">
            <v>0.4</v>
          </cell>
          <cell r="I61">
            <v>40</v>
          </cell>
          <cell r="J61">
            <v>394</v>
          </cell>
          <cell r="K61">
            <v>-72</v>
          </cell>
          <cell r="L61">
            <v>0</v>
          </cell>
          <cell r="M61">
            <v>220</v>
          </cell>
          <cell r="N61">
            <v>0</v>
          </cell>
          <cell r="V61">
            <v>60</v>
          </cell>
          <cell r="W61">
            <v>64.400000000000006</v>
          </cell>
          <cell r="X61">
            <v>100</v>
          </cell>
          <cell r="Y61">
            <v>9.4875776397515512</v>
          </cell>
          <cell r="Z61">
            <v>3.5869565217391299</v>
          </cell>
          <cell r="AD61">
            <v>0</v>
          </cell>
          <cell r="AE61">
            <v>55.2</v>
          </cell>
          <cell r="AF61">
            <v>52.8</v>
          </cell>
          <cell r="AG61">
            <v>73.2</v>
          </cell>
          <cell r="AH61">
            <v>68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849.13199999999995</v>
          </cell>
          <cell r="D62">
            <v>559.62400000000002</v>
          </cell>
          <cell r="E62">
            <v>865.40200000000004</v>
          </cell>
          <cell r="F62">
            <v>490</v>
          </cell>
          <cell r="G62" t="str">
            <v>оконч</v>
          </cell>
          <cell r="H62">
            <v>1</v>
          </cell>
          <cell r="I62">
            <v>50</v>
          </cell>
          <cell r="J62">
            <v>900.32600000000002</v>
          </cell>
          <cell r="K62">
            <v>-34.923999999999978</v>
          </cell>
          <cell r="L62">
            <v>0</v>
          </cell>
          <cell r="M62">
            <v>400</v>
          </cell>
          <cell r="N62">
            <v>0</v>
          </cell>
          <cell r="V62">
            <v>500</v>
          </cell>
          <cell r="W62">
            <v>173.0804</v>
          </cell>
          <cell r="X62">
            <v>300</v>
          </cell>
          <cell r="Y62">
            <v>9.7642482915454316</v>
          </cell>
          <cell r="Z62">
            <v>2.831054238377078</v>
          </cell>
          <cell r="AD62">
            <v>0</v>
          </cell>
          <cell r="AE62">
            <v>154.3562</v>
          </cell>
          <cell r="AF62">
            <v>167.62520000000001</v>
          </cell>
          <cell r="AG62">
            <v>165.2312</v>
          </cell>
          <cell r="AH62">
            <v>220.23699999999999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776</v>
          </cell>
          <cell r="D63">
            <v>1014</v>
          </cell>
          <cell r="E63">
            <v>362</v>
          </cell>
          <cell r="F63">
            <v>1409</v>
          </cell>
          <cell r="G63">
            <v>0</v>
          </cell>
          <cell r="H63">
            <v>0.1</v>
          </cell>
          <cell r="I63">
            <v>730</v>
          </cell>
          <cell r="J63">
            <v>383</v>
          </cell>
          <cell r="K63">
            <v>-21</v>
          </cell>
          <cell r="L63">
            <v>0</v>
          </cell>
          <cell r="M63">
            <v>0</v>
          </cell>
          <cell r="N63">
            <v>0</v>
          </cell>
          <cell r="W63">
            <v>72.400000000000006</v>
          </cell>
          <cell r="Y63">
            <v>19.461325966850826</v>
          </cell>
          <cell r="Z63">
            <v>19.461325966850826</v>
          </cell>
          <cell r="AD63">
            <v>0</v>
          </cell>
          <cell r="AE63">
            <v>56</v>
          </cell>
          <cell r="AF63">
            <v>61</v>
          </cell>
          <cell r="AG63">
            <v>97.6</v>
          </cell>
          <cell r="AH63">
            <v>64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275.67099999999999</v>
          </cell>
          <cell r="D64">
            <v>160.643</v>
          </cell>
          <cell r="E64">
            <v>245.095</v>
          </cell>
          <cell r="F64">
            <v>184.41200000000001</v>
          </cell>
          <cell r="G64">
            <v>0</v>
          </cell>
          <cell r="H64">
            <v>1</v>
          </cell>
          <cell r="I64">
            <v>50</v>
          </cell>
          <cell r="J64">
            <v>253.405</v>
          </cell>
          <cell r="K64">
            <v>-8.3100000000000023</v>
          </cell>
          <cell r="L64">
            <v>0</v>
          </cell>
          <cell r="M64">
            <v>180</v>
          </cell>
          <cell r="N64">
            <v>0</v>
          </cell>
          <cell r="V64">
            <v>30</v>
          </cell>
          <cell r="W64">
            <v>49.018999999999998</v>
          </cell>
          <cell r="X64">
            <v>70</v>
          </cell>
          <cell r="Y64">
            <v>9.474122279116262</v>
          </cell>
          <cell r="Z64">
            <v>3.7620514494379731</v>
          </cell>
          <cell r="AD64">
            <v>0</v>
          </cell>
          <cell r="AE64">
            <v>47.238799999999998</v>
          </cell>
          <cell r="AF64">
            <v>47.370999999999995</v>
          </cell>
          <cell r="AG64">
            <v>57.188199999999995</v>
          </cell>
          <cell r="AH64">
            <v>62.606000000000002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32.372</v>
          </cell>
          <cell r="E65">
            <v>5.5039999999999996</v>
          </cell>
          <cell r="F65">
            <v>26.867999999999999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5.25</v>
          </cell>
          <cell r="K65">
            <v>0.25399999999999956</v>
          </cell>
          <cell r="L65">
            <v>0</v>
          </cell>
          <cell r="M65">
            <v>0</v>
          </cell>
          <cell r="N65">
            <v>0</v>
          </cell>
          <cell r="W65">
            <v>1.1008</v>
          </cell>
          <cell r="Y65">
            <v>24.407703488372093</v>
          </cell>
          <cell r="Z65">
            <v>24.407703488372093</v>
          </cell>
          <cell r="AD65">
            <v>0</v>
          </cell>
          <cell r="AE65">
            <v>5.7792000000000003</v>
          </cell>
          <cell r="AF65">
            <v>2.2016</v>
          </cell>
          <cell r="AG65">
            <v>1.9263999999999999</v>
          </cell>
          <cell r="AH65">
            <v>2.7519999999999998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1904</v>
          </cell>
          <cell r="D66">
            <v>3130</v>
          </cell>
          <cell r="E66">
            <v>2896</v>
          </cell>
          <cell r="F66">
            <v>2035</v>
          </cell>
          <cell r="G66">
            <v>0</v>
          </cell>
          <cell r="H66">
            <v>0.4</v>
          </cell>
          <cell r="I66">
            <v>40</v>
          </cell>
          <cell r="J66">
            <v>3006</v>
          </cell>
          <cell r="K66">
            <v>-110</v>
          </cell>
          <cell r="L66">
            <v>0</v>
          </cell>
          <cell r="M66">
            <v>900</v>
          </cell>
          <cell r="N66">
            <v>500</v>
          </cell>
          <cell r="T66">
            <v>942</v>
          </cell>
          <cell r="V66">
            <v>50</v>
          </cell>
          <cell r="W66">
            <v>435.2</v>
          </cell>
          <cell r="X66">
            <v>650</v>
          </cell>
          <cell r="Y66">
            <v>9.5013786764705888</v>
          </cell>
          <cell r="Z66">
            <v>4.6760110294117645</v>
          </cell>
          <cell r="AD66">
            <v>720</v>
          </cell>
          <cell r="AE66">
            <v>505</v>
          </cell>
          <cell r="AF66">
            <v>451</v>
          </cell>
          <cell r="AG66">
            <v>509.8</v>
          </cell>
          <cell r="AH66">
            <v>463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1646</v>
          </cell>
          <cell r="D67">
            <v>2075</v>
          </cell>
          <cell r="E67">
            <v>1910</v>
          </cell>
          <cell r="F67">
            <v>1761</v>
          </cell>
          <cell r="G67">
            <v>0</v>
          </cell>
          <cell r="H67">
            <v>0.4</v>
          </cell>
          <cell r="I67">
            <v>40</v>
          </cell>
          <cell r="J67">
            <v>1955</v>
          </cell>
          <cell r="K67">
            <v>-45</v>
          </cell>
          <cell r="L67">
            <v>0</v>
          </cell>
          <cell r="M67">
            <v>700</v>
          </cell>
          <cell r="N67">
            <v>500</v>
          </cell>
          <cell r="V67">
            <v>100</v>
          </cell>
          <cell r="W67">
            <v>382</v>
          </cell>
          <cell r="X67">
            <v>600</v>
          </cell>
          <cell r="Y67">
            <v>9.5837696335078526</v>
          </cell>
          <cell r="Z67">
            <v>4.6099476439790577</v>
          </cell>
          <cell r="AD67">
            <v>0</v>
          </cell>
          <cell r="AE67">
            <v>426.6</v>
          </cell>
          <cell r="AF67">
            <v>388</v>
          </cell>
          <cell r="AG67">
            <v>437.4</v>
          </cell>
          <cell r="AH67">
            <v>464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341.80399999999997</v>
          </cell>
          <cell r="D68">
            <v>605.33699999999999</v>
          </cell>
          <cell r="E68">
            <v>528.08100000000002</v>
          </cell>
          <cell r="F68">
            <v>388.97800000000001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556.35</v>
          </cell>
          <cell r="K68">
            <v>-28.269000000000005</v>
          </cell>
          <cell r="L68">
            <v>0</v>
          </cell>
          <cell r="M68">
            <v>350</v>
          </cell>
          <cell r="N68">
            <v>0</v>
          </cell>
          <cell r="V68">
            <v>110</v>
          </cell>
          <cell r="W68">
            <v>105.61620000000001</v>
          </cell>
          <cell r="X68">
            <v>150</v>
          </cell>
          <cell r="Y68">
            <v>9.4585679090897035</v>
          </cell>
          <cell r="Z68">
            <v>3.6829387915868965</v>
          </cell>
          <cell r="AD68">
            <v>0</v>
          </cell>
          <cell r="AE68">
            <v>91.641800000000003</v>
          </cell>
          <cell r="AF68">
            <v>87.606799999999993</v>
          </cell>
          <cell r="AG68">
            <v>118.1618</v>
          </cell>
          <cell r="AH68">
            <v>81.253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269.839</v>
          </cell>
          <cell r="D69">
            <v>218.685</v>
          </cell>
          <cell r="E69">
            <v>252.92599999999999</v>
          </cell>
          <cell r="F69">
            <v>229.904</v>
          </cell>
          <cell r="G69">
            <v>0</v>
          </cell>
          <cell r="H69">
            <v>1</v>
          </cell>
          <cell r="I69">
            <v>40</v>
          </cell>
          <cell r="J69">
            <v>252.929</v>
          </cell>
          <cell r="K69">
            <v>-3.0000000000143245E-3</v>
          </cell>
          <cell r="L69">
            <v>0</v>
          </cell>
          <cell r="M69">
            <v>120</v>
          </cell>
          <cell r="N69">
            <v>0</v>
          </cell>
          <cell r="V69">
            <v>60</v>
          </cell>
          <cell r="W69">
            <v>50.5852</v>
          </cell>
          <cell r="X69">
            <v>70</v>
          </cell>
          <cell r="Y69">
            <v>9.4870436412231243</v>
          </cell>
          <cell r="Z69">
            <v>4.5448866466871731</v>
          </cell>
          <cell r="AD69">
            <v>0</v>
          </cell>
          <cell r="AE69">
            <v>60.540200000000006</v>
          </cell>
          <cell r="AF69">
            <v>49.760000000000005</v>
          </cell>
          <cell r="AG69">
            <v>56.296199999999999</v>
          </cell>
          <cell r="AH69">
            <v>51.396999999999998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551.678</v>
          </cell>
          <cell r="D70">
            <v>696.86</v>
          </cell>
          <cell r="E70">
            <v>474.69299999999998</v>
          </cell>
          <cell r="F70">
            <v>745.39400000000001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492.53699999999998</v>
          </cell>
          <cell r="K70">
            <v>-17.843999999999994</v>
          </cell>
          <cell r="L70">
            <v>0</v>
          </cell>
          <cell r="M70">
            <v>0</v>
          </cell>
          <cell r="N70">
            <v>0</v>
          </cell>
          <cell r="W70">
            <v>94.938599999999994</v>
          </cell>
          <cell r="X70">
            <v>160</v>
          </cell>
          <cell r="Y70">
            <v>9.5366268303935389</v>
          </cell>
          <cell r="Z70">
            <v>7.851327068231468</v>
          </cell>
          <cell r="AD70">
            <v>0</v>
          </cell>
          <cell r="AE70">
            <v>151.8184</v>
          </cell>
          <cell r="AF70">
            <v>133.48779999999999</v>
          </cell>
          <cell r="AG70">
            <v>116.3386</v>
          </cell>
          <cell r="AH70">
            <v>104.501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287.31299999999999</v>
          </cell>
          <cell r="D71">
            <v>385.40600000000001</v>
          </cell>
          <cell r="E71">
            <v>374.45400000000001</v>
          </cell>
          <cell r="F71">
            <v>278.63900000000001</v>
          </cell>
          <cell r="G71">
            <v>0</v>
          </cell>
          <cell r="H71">
            <v>1</v>
          </cell>
          <cell r="I71">
            <v>40</v>
          </cell>
          <cell r="J71">
            <v>383.37700000000001</v>
          </cell>
          <cell r="K71">
            <v>-8.9230000000000018</v>
          </cell>
          <cell r="L71">
            <v>0</v>
          </cell>
          <cell r="M71">
            <v>200</v>
          </cell>
          <cell r="N71">
            <v>0</v>
          </cell>
          <cell r="V71">
            <v>120</v>
          </cell>
          <cell r="W71">
            <v>74.890799999999999</v>
          </cell>
          <cell r="X71">
            <v>120</v>
          </cell>
          <cell r="Y71">
            <v>9.5958248543212257</v>
          </cell>
          <cell r="Z71">
            <v>3.7206038658954106</v>
          </cell>
          <cell r="AD71">
            <v>0</v>
          </cell>
          <cell r="AE71">
            <v>71.263000000000005</v>
          </cell>
          <cell r="AF71">
            <v>67.531599999999997</v>
          </cell>
          <cell r="AG71">
            <v>79.630600000000001</v>
          </cell>
          <cell r="AH71">
            <v>64.78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62</v>
          </cell>
          <cell r="D72">
            <v>124</v>
          </cell>
          <cell r="E72">
            <v>100</v>
          </cell>
          <cell r="F72">
            <v>85</v>
          </cell>
          <cell r="G72" t="str">
            <v>дк</v>
          </cell>
          <cell r="H72">
            <v>0.6</v>
          </cell>
          <cell r="I72">
            <v>60</v>
          </cell>
          <cell r="J72">
            <v>122</v>
          </cell>
          <cell r="K72">
            <v>-22</v>
          </cell>
          <cell r="L72">
            <v>0</v>
          </cell>
          <cell r="M72">
            <v>50</v>
          </cell>
          <cell r="N72">
            <v>0</v>
          </cell>
          <cell r="V72">
            <v>30</v>
          </cell>
          <cell r="W72">
            <v>20</v>
          </cell>
          <cell r="X72">
            <v>30</v>
          </cell>
          <cell r="Y72">
            <v>9.75</v>
          </cell>
          <cell r="Z72">
            <v>4.25</v>
          </cell>
          <cell r="AD72">
            <v>0</v>
          </cell>
          <cell r="AE72">
            <v>23.2</v>
          </cell>
          <cell r="AF72">
            <v>15.8</v>
          </cell>
          <cell r="AG72">
            <v>22.6</v>
          </cell>
          <cell r="AH72">
            <v>25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137</v>
          </cell>
          <cell r="D73">
            <v>335</v>
          </cell>
          <cell r="E73">
            <v>232</v>
          </cell>
          <cell r="F73">
            <v>237</v>
          </cell>
          <cell r="G73" t="str">
            <v>ябл</v>
          </cell>
          <cell r="H73">
            <v>0.6</v>
          </cell>
          <cell r="I73">
            <v>60</v>
          </cell>
          <cell r="J73">
            <v>243</v>
          </cell>
          <cell r="K73">
            <v>-11</v>
          </cell>
          <cell r="L73">
            <v>0</v>
          </cell>
          <cell r="M73">
            <v>0</v>
          </cell>
          <cell r="N73">
            <v>0</v>
          </cell>
          <cell r="V73">
            <v>140</v>
          </cell>
          <cell r="W73">
            <v>46.4</v>
          </cell>
          <cell r="X73">
            <v>70</v>
          </cell>
          <cell r="Y73">
            <v>9.6336206896551726</v>
          </cell>
          <cell r="Z73">
            <v>5.1077586206896557</v>
          </cell>
          <cell r="AD73">
            <v>0</v>
          </cell>
          <cell r="AE73">
            <v>53.4</v>
          </cell>
          <cell r="AF73">
            <v>50.8</v>
          </cell>
          <cell r="AG73">
            <v>46.2</v>
          </cell>
          <cell r="AH73">
            <v>60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338</v>
          </cell>
          <cell r="D74">
            <v>528</v>
          </cell>
          <cell r="E74">
            <v>471</v>
          </cell>
          <cell r="F74">
            <v>386</v>
          </cell>
          <cell r="G74" t="str">
            <v>ябл</v>
          </cell>
          <cell r="H74">
            <v>0.6</v>
          </cell>
          <cell r="I74">
            <v>60</v>
          </cell>
          <cell r="J74">
            <v>505</v>
          </cell>
          <cell r="K74">
            <v>-34</v>
          </cell>
          <cell r="L74">
            <v>50</v>
          </cell>
          <cell r="M74">
            <v>60</v>
          </cell>
          <cell r="N74">
            <v>0</v>
          </cell>
          <cell r="V74">
            <v>250</v>
          </cell>
          <cell r="W74">
            <v>94.2</v>
          </cell>
          <cell r="X74">
            <v>150</v>
          </cell>
          <cell r="Y74">
            <v>9.511677282377919</v>
          </cell>
          <cell r="Z74">
            <v>4.0976645435244157</v>
          </cell>
          <cell r="AD74">
            <v>0</v>
          </cell>
          <cell r="AE74">
            <v>82.8</v>
          </cell>
          <cell r="AF74">
            <v>87.4</v>
          </cell>
          <cell r="AG74">
            <v>93</v>
          </cell>
          <cell r="AH74">
            <v>119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54.546999999999997</v>
          </cell>
          <cell r="D75">
            <v>67.266999999999996</v>
          </cell>
          <cell r="E75">
            <v>85.703999999999994</v>
          </cell>
          <cell r="F75">
            <v>33.113999999999997</v>
          </cell>
          <cell r="G75">
            <v>0</v>
          </cell>
          <cell r="H75">
            <v>1</v>
          </cell>
          <cell r="I75">
            <v>30</v>
          </cell>
          <cell r="J75">
            <v>108.16800000000001</v>
          </cell>
          <cell r="K75">
            <v>-22.464000000000013</v>
          </cell>
          <cell r="L75">
            <v>0</v>
          </cell>
          <cell r="M75">
            <v>90</v>
          </cell>
          <cell r="N75">
            <v>0</v>
          </cell>
          <cell r="W75">
            <v>17.140799999999999</v>
          </cell>
          <cell r="X75">
            <v>10</v>
          </cell>
          <cell r="Y75">
            <v>7.7659152431625138</v>
          </cell>
          <cell r="Z75">
            <v>1.9318818258190982</v>
          </cell>
          <cell r="AD75">
            <v>0</v>
          </cell>
          <cell r="AE75">
            <v>23.449000000000002</v>
          </cell>
          <cell r="AF75">
            <v>16.4024</v>
          </cell>
          <cell r="AG75">
            <v>25.7058</v>
          </cell>
          <cell r="AH75">
            <v>17.757999999999999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872</v>
          </cell>
          <cell r="D76">
            <v>211</v>
          </cell>
          <cell r="E76">
            <v>610</v>
          </cell>
          <cell r="F76">
            <v>465</v>
          </cell>
          <cell r="G76" t="str">
            <v>ябл,дк</v>
          </cell>
          <cell r="H76">
            <v>0.6</v>
          </cell>
          <cell r="I76">
            <v>60</v>
          </cell>
          <cell r="J76">
            <v>595</v>
          </cell>
          <cell r="K76">
            <v>15</v>
          </cell>
          <cell r="L76">
            <v>0</v>
          </cell>
          <cell r="M76">
            <v>200</v>
          </cell>
          <cell r="N76">
            <v>0</v>
          </cell>
          <cell r="V76">
            <v>320</v>
          </cell>
          <cell r="W76">
            <v>122</v>
          </cell>
          <cell r="X76">
            <v>200</v>
          </cell>
          <cell r="Y76">
            <v>9.7131147540983598</v>
          </cell>
          <cell r="Z76">
            <v>3.8114754098360657</v>
          </cell>
          <cell r="AD76">
            <v>0</v>
          </cell>
          <cell r="AE76">
            <v>131.6</v>
          </cell>
          <cell r="AF76">
            <v>165.6</v>
          </cell>
          <cell r="AG76">
            <v>120.4</v>
          </cell>
          <cell r="AH76">
            <v>158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758</v>
          </cell>
          <cell r="D77">
            <v>523</v>
          </cell>
          <cell r="E77">
            <v>824</v>
          </cell>
          <cell r="F77">
            <v>443</v>
          </cell>
          <cell r="G77" t="str">
            <v>ябл,дк</v>
          </cell>
          <cell r="H77">
            <v>0.6</v>
          </cell>
          <cell r="I77">
            <v>60</v>
          </cell>
          <cell r="J77">
            <v>870</v>
          </cell>
          <cell r="K77">
            <v>-46</v>
          </cell>
          <cell r="L77">
            <v>0</v>
          </cell>
          <cell r="M77">
            <v>350</v>
          </cell>
          <cell r="N77">
            <v>0</v>
          </cell>
          <cell r="V77">
            <v>520</v>
          </cell>
          <cell r="W77">
            <v>164.8</v>
          </cell>
          <cell r="X77">
            <v>260</v>
          </cell>
          <cell r="Y77">
            <v>9.5449029126213585</v>
          </cell>
          <cell r="Z77">
            <v>2.6881067961165046</v>
          </cell>
          <cell r="AD77">
            <v>0</v>
          </cell>
          <cell r="AE77">
            <v>133.4</v>
          </cell>
          <cell r="AF77">
            <v>164.8</v>
          </cell>
          <cell r="AG77">
            <v>155.4</v>
          </cell>
          <cell r="AH77">
            <v>151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246</v>
          </cell>
          <cell r="D78">
            <v>846</v>
          </cell>
          <cell r="E78">
            <v>640</v>
          </cell>
          <cell r="F78">
            <v>419</v>
          </cell>
          <cell r="G78">
            <v>0</v>
          </cell>
          <cell r="H78">
            <v>0.4</v>
          </cell>
          <cell r="I78" t="e">
            <v>#N/A</v>
          </cell>
          <cell r="J78">
            <v>706</v>
          </cell>
          <cell r="K78">
            <v>-66</v>
          </cell>
          <cell r="L78">
            <v>0</v>
          </cell>
          <cell r="M78">
            <v>400</v>
          </cell>
          <cell r="N78">
            <v>0</v>
          </cell>
          <cell r="V78">
            <v>150</v>
          </cell>
          <cell r="W78">
            <v>128</v>
          </cell>
          <cell r="X78">
            <v>200</v>
          </cell>
          <cell r="Y78">
            <v>9.1328125</v>
          </cell>
          <cell r="Z78">
            <v>3.2734375</v>
          </cell>
          <cell r="AD78">
            <v>0</v>
          </cell>
          <cell r="AE78">
            <v>122.6</v>
          </cell>
          <cell r="AF78">
            <v>118.6</v>
          </cell>
          <cell r="AG78">
            <v>151.6</v>
          </cell>
          <cell r="AH78">
            <v>142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</v>
          </cell>
          <cell r="D79">
            <v>1178</v>
          </cell>
          <cell r="E79">
            <v>607</v>
          </cell>
          <cell r="F79">
            <v>176</v>
          </cell>
          <cell r="G79">
            <v>0</v>
          </cell>
          <cell r="H79">
            <v>0.33</v>
          </cell>
          <cell r="I79">
            <v>60</v>
          </cell>
          <cell r="J79">
            <v>707</v>
          </cell>
          <cell r="K79">
            <v>-100</v>
          </cell>
          <cell r="L79">
            <v>0</v>
          </cell>
          <cell r="M79">
            <v>350</v>
          </cell>
          <cell r="N79">
            <v>0</v>
          </cell>
          <cell r="V79">
            <v>250</v>
          </cell>
          <cell r="W79">
            <v>121.4</v>
          </cell>
          <cell r="X79">
            <v>250</v>
          </cell>
          <cell r="Y79">
            <v>8.4514003294892905</v>
          </cell>
          <cell r="Z79">
            <v>1.4497528830313013</v>
          </cell>
          <cell r="AD79">
            <v>0</v>
          </cell>
          <cell r="AE79">
            <v>42</v>
          </cell>
          <cell r="AF79">
            <v>118.6</v>
          </cell>
          <cell r="AG79">
            <v>124.6</v>
          </cell>
          <cell r="AH79">
            <v>181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84</v>
          </cell>
          <cell r="D80">
            <v>515</v>
          </cell>
          <cell r="E80">
            <v>442</v>
          </cell>
          <cell r="F80">
            <v>141</v>
          </cell>
          <cell r="G80">
            <v>0</v>
          </cell>
          <cell r="H80">
            <v>0.35</v>
          </cell>
          <cell r="I80" t="e">
            <v>#N/A</v>
          </cell>
          <cell r="J80">
            <v>514</v>
          </cell>
          <cell r="K80">
            <v>-72</v>
          </cell>
          <cell r="L80">
            <v>0</v>
          </cell>
          <cell r="M80">
            <v>300</v>
          </cell>
          <cell r="N80">
            <v>0</v>
          </cell>
          <cell r="V80">
            <v>200</v>
          </cell>
          <cell r="W80">
            <v>88.4</v>
          </cell>
          <cell r="X80">
            <v>180</v>
          </cell>
          <cell r="Y80">
            <v>9.2873303167420804</v>
          </cell>
          <cell r="Z80">
            <v>1.595022624434389</v>
          </cell>
          <cell r="AD80">
            <v>0</v>
          </cell>
          <cell r="AE80">
            <v>89.8</v>
          </cell>
          <cell r="AF80">
            <v>63.4</v>
          </cell>
          <cell r="AG80">
            <v>104</v>
          </cell>
          <cell r="AH80">
            <v>81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190</v>
          </cell>
          <cell r="D81">
            <v>258</v>
          </cell>
          <cell r="E81">
            <v>235</v>
          </cell>
          <cell r="F81">
            <v>187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249</v>
          </cell>
          <cell r="K81">
            <v>-14</v>
          </cell>
          <cell r="L81">
            <v>50</v>
          </cell>
          <cell r="M81">
            <v>50</v>
          </cell>
          <cell r="N81">
            <v>0</v>
          </cell>
          <cell r="V81">
            <v>100</v>
          </cell>
          <cell r="W81">
            <v>47</v>
          </cell>
          <cell r="X81">
            <v>60</v>
          </cell>
          <cell r="Y81">
            <v>9.5106382978723403</v>
          </cell>
          <cell r="Z81">
            <v>3.978723404255319</v>
          </cell>
          <cell r="AD81">
            <v>0</v>
          </cell>
          <cell r="AE81">
            <v>45.4</v>
          </cell>
          <cell r="AF81">
            <v>34</v>
          </cell>
          <cell r="AG81">
            <v>43.4</v>
          </cell>
          <cell r="AH81">
            <v>53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2756</v>
          </cell>
          <cell r="D82">
            <v>4770</v>
          </cell>
          <cell r="E82">
            <v>2228</v>
          </cell>
          <cell r="F82">
            <v>3770</v>
          </cell>
          <cell r="G82">
            <v>0</v>
          </cell>
          <cell r="H82">
            <v>0.35</v>
          </cell>
          <cell r="I82">
            <v>40</v>
          </cell>
          <cell r="J82">
            <v>3761</v>
          </cell>
          <cell r="K82">
            <v>-1533</v>
          </cell>
          <cell r="L82">
            <v>0</v>
          </cell>
          <cell r="M82">
            <v>500</v>
          </cell>
          <cell r="N82">
            <v>500</v>
          </cell>
          <cell r="T82">
            <v>1236</v>
          </cell>
          <cell r="W82">
            <v>445.6</v>
          </cell>
          <cell r="Y82">
            <v>10.704667863554757</v>
          </cell>
          <cell r="Z82">
            <v>8.4605026929982046</v>
          </cell>
          <cell r="AD82">
            <v>0</v>
          </cell>
          <cell r="AE82">
            <v>816</v>
          </cell>
          <cell r="AF82">
            <v>734.2</v>
          </cell>
          <cell r="AG82">
            <v>632.20000000000005</v>
          </cell>
          <cell r="AH82">
            <v>527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2314</v>
          </cell>
          <cell r="D83">
            <v>10274</v>
          </cell>
          <cell r="E83">
            <v>8643</v>
          </cell>
          <cell r="F83">
            <v>5608</v>
          </cell>
          <cell r="G83" t="str">
            <v>бнмарт</v>
          </cell>
          <cell r="H83">
            <v>0.35</v>
          </cell>
          <cell r="I83">
            <v>45</v>
          </cell>
          <cell r="J83">
            <v>7704</v>
          </cell>
          <cell r="K83">
            <v>939</v>
          </cell>
          <cell r="L83">
            <v>1000</v>
          </cell>
          <cell r="M83">
            <v>1500</v>
          </cell>
          <cell r="N83">
            <v>1000</v>
          </cell>
          <cell r="T83">
            <v>3576</v>
          </cell>
          <cell r="V83">
            <v>2000</v>
          </cell>
          <cell r="W83">
            <v>1368.6</v>
          </cell>
          <cell r="X83">
            <v>2500</v>
          </cell>
          <cell r="Y83">
            <v>9.943007452871548</v>
          </cell>
          <cell r="Z83">
            <v>4.0976180037995036</v>
          </cell>
          <cell r="AD83">
            <v>1800</v>
          </cell>
          <cell r="AE83">
            <v>997.8</v>
          </cell>
          <cell r="AF83">
            <v>932.8</v>
          </cell>
          <cell r="AG83">
            <v>1400.8</v>
          </cell>
          <cell r="AH83">
            <v>1511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34</v>
          </cell>
          <cell r="E84">
            <v>2</v>
          </cell>
          <cell r="F84">
            <v>30</v>
          </cell>
          <cell r="G84">
            <v>0</v>
          </cell>
          <cell r="H84">
            <v>0.11</v>
          </cell>
          <cell r="I84" t="e">
            <v>#N/A</v>
          </cell>
          <cell r="J84">
            <v>2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W84">
            <v>0.4</v>
          </cell>
          <cell r="Y84">
            <v>75</v>
          </cell>
          <cell r="Z84">
            <v>75</v>
          </cell>
          <cell r="AD84">
            <v>0</v>
          </cell>
          <cell r="AE84">
            <v>2.4</v>
          </cell>
          <cell r="AF84">
            <v>2.8</v>
          </cell>
          <cell r="AG84">
            <v>1.6</v>
          </cell>
          <cell r="AH84">
            <v>1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171</v>
          </cell>
          <cell r="D85">
            <v>560</v>
          </cell>
          <cell r="E85">
            <v>409</v>
          </cell>
          <cell r="F85">
            <v>298</v>
          </cell>
          <cell r="G85">
            <v>0</v>
          </cell>
          <cell r="H85">
            <v>0.4</v>
          </cell>
          <cell r="I85" t="e">
            <v>#N/A</v>
          </cell>
          <cell r="J85">
            <v>519</v>
          </cell>
          <cell r="K85">
            <v>-110</v>
          </cell>
          <cell r="L85">
            <v>0</v>
          </cell>
          <cell r="M85">
            <v>320</v>
          </cell>
          <cell r="N85">
            <v>0</v>
          </cell>
          <cell r="V85">
            <v>40</v>
          </cell>
          <cell r="W85">
            <v>81.8</v>
          </cell>
          <cell r="X85">
            <v>120</v>
          </cell>
          <cell r="Y85">
            <v>9.5110024449877759</v>
          </cell>
          <cell r="Z85">
            <v>3.6430317848410758</v>
          </cell>
          <cell r="AD85">
            <v>0</v>
          </cell>
          <cell r="AE85">
            <v>75.8</v>
          </cell>
          <cell r="AF85">
            <v>61.6</v>
          </cell>
          <cell r="AG85">
            <v>100.8</v>
          </cell>
          <cell r="AH85">
            <v>93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65.37</v>
          </cell>
          <cell r="D86">
            <v>231.23599999999999</v>
          </cell>
          <cell r="E86">
            <v>169.64</v>
          </cell>
          <cell r="F86">
            <v>79.924000000000007</v>
          </cell>
          <cell r="G86" t="str">
            <v>н</v>
          </cell>
          <cell r="H86">
            <v>1</v>
          </cell>
          <cell r="I86" t="e">
            <v>#N/A</v>
          </cell>
          <cell r="J86">
            <v>212.517</v>
          </cell>
          <cell r="K86">
            <v>-42.87700000000001</v>
          </cell>
          <cell r="L86">
            <v>0</v>
          </cell>
          <cell r="M86">
            <v>80</v>
          </cell>
          <cell r="N86">
            <v>0</v>
          </cell>
          <cell r="V86">
            <v>120</v>
          </cell>
          <cell r="W86">
            <v>33.927999999999997</v>
          </cell>
          <cell r="X86">
            <v>40</v>
          </cell>
          <cell r="Y86">
            <v>9.429497759962274</v>
          </cell>
          <cell r="Z86">
            <v>2.3556944116953553</v>
          </cell>
          <cell r="AD86">
            <v>0</v>
          </cell>
          <cell r="AE86">
            <v>20.59</v>
          </cell>
          <cell r="AF86">
            <v>22.901400000000002</v>
          </cell>
          <cell r="AG86">
            <v>34.209400000000002</v>
          </cell>
          <cell r="AH86">
            <v>62.35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12.456</v>
          </cell>
          <cell r="D87">
            <v>20.332999999999998</v>
          </cell>
          <cell r="E87">
            <v>14.5</v>
          </cell>
          <cell r="F87">
            <v>7.14</v>
          </cell>
          <cell r="G87">
            <v>0</v>
          </cell>
          <cell r="H87">
            <v>1</v>
          </cell>
          <cell r="I87" t="e">
            <v>#N/A</v>
          </cell>
          <cell r="J87">
            <v>17.850000000000001</v>
          </cell>
          <cell r="K87">
            <v>-3.3500000000000014</v>
          </cell>
          <cell r="L87">
            <v>0</v>
          </cell>
          <cell r="M87">
            <v>10</v>
          </cell>
          <cell r="N87">
            <v>0</v>
          </cell>
          <cell r="V87">
            <v>10</v>
          </cell>
          <cell r="W87">
            <v>2.9</v>
          </cell>
          <cell r="Y87">
            <v>9.3586206896551722</v>
          </cell>
          <cell r="Z87">
            <v>2.4620689655172412</v>
          </cell>
          <cell r="AD87">
            <v>0</v>
          </cell>
          <cell r="AE87">
            <v>2.6100000000000003</v>
          </cell>
          <cell r="AF87">
            <v>2.0300000000000002</v>
          </cell>
          <cell r="AG87">
            <v>3.4799999999999995</v>
          </cell>
          <cell r="AH87">
            <v>2.9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224</v>
          </cell>
          <cell r="D88">
            <v>363</v>
          </cell>
          <cell r="E88">
            <v>265</v>
          </cell>
          <cell r="F88">
            <v>309</v>
          </cell>
          <cell r="G88">
            <v>0</v>
          </cell>
          <cell r="H88">
            <v>0.4</v>
          </cell>
          <cell r="I88" t="e">
            <v>#N/A</v>
          </cell>
          <cell r="J88">
            <v>282</v>
          </cell>
          <cell r="K88">
            <v>-17</v>
          </cell>
          <cell r="L88">
            <v>0</v>
          </cell>
          <cell r="M88">
            <v>40</v>
          </cell>
          <cell r="N88">
            <v>0</v>
          </cell>
          <cell r="V88">
            <v>80</v>
          </cell>
          <cell r="W88">
            <v>53</v>
          </cell>
          <cell r="X88">
            <v>80</v>
          </cell>
          <cell r="Y88">
            <v>9.6037735849056602</v>
          </cell>
          <cell r="Z88">
            <v>5.8301886792452828</v>
          </cell>
          <cell r="AD88">
            <v>0</v>
          </cell>
          <cell r="AE88">
            <v>68</v>
          </cell>
          <cell r="AF88">
            <v>60.6</v>
          </cell>
          <cell r="AG88">
            <v>61.4</v>
          </cell>
          <cell r="AH88">
            <v>53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57.21</v>
          </cell>
          <cell r="D89">
            <v>91.617999999999995</v>
          </cell>
          <cell r="E89">
            <v>92.83</v>
          </cell>
          <cell r="F89">
            <v>55.997999999999998</v>
          </cell>
          <cell r="G89">
            <v>0</v>
          </cell>
          <cell r="H89">
            <v>1</v>
          </cell>
          <cell r="I89" t="e">
            <v>#N/A</v>
          </cell>
          <cell r="J89">
            <v>86.201999999999998</v>
          </cell>
          <cell r="K89">
            <v>6.6280000000000001</v>
          </cell>
          <cell r="L89">
            <v>0</v>
          </cell>
          <cell r="M89">
            <v>80</v>
          </cell>
          <cell r="N89">
            <v>0</v>
          </cell>
          <cell r="V89">
            <v>20</v>
          </cell>
          <cell r="W89">
            <v>18.565999999999999</v>
          </cell>
          <cell r="X89">
            <v>20</v>
          </cell>
          <cell r="Y89">
            <v>9.4795863406226442</v>
          </cell>
          <cell r="Z89">
            <v>3.0161585694279869</v>
          </cell>
          <cell r="AD89">
            <v>0</v>
          </cell>
          <cell r="AE89">
            <v>17.409399999999998</v>
          </cell>
          <cell r="AF89">
            <v>13.916999999999998</v>
          </cell>
          <cell r="AG89">
            <v>20.5884</v>
          </cell>
          <cell r="AH89">
            <v>20.3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7</v>
          </cell>
          <cell r="D90">
            <v>179</v>
          </cell>
          <cell r="E90">
            <v>28</v>
          </cell>
          <cell r="F90">
            <v>41</v>
          </cell>
          <cell r="G90">
            <v>0</v>
          </cell>
          <cell r="H90">
            <v>0.2</v>
          </cell>
          <cell r="I90" t="e">
            <v>#N/A</v>
          </cell>
          <cell r="J90">
            <v>47</v>
          </cell>
          <cell r="K90">
            <v>-19</v>
          </cell>
          <cell r="L90">
            <v>0</v>
          </cell>
          <cell r="M90">
            <v>30</v>
          </cell>
          <cell r="N90">
            <v>0</v>
          </cell>
          <cell r="W90">
            <v>5.6</v>
          </cell>
          <cell r="Y90">
            <v>12.678571428571429</v>
          </cell>
          <cell r="Z90">
            <v>7.3214285714285721</v>
          </cell>
          <cell r="AD90">
            <v>0</v>
          </cell>
          <cell r="AE90">
            <v>5.2</v>
          </cell>
          <cell r="AF90">
            <v>5.2</v>
          </cell>
          <cell r="AG90">
            <v>8.1999999999999993</v>
          </cell>
          <cell r="AH90">
            <v>2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40</v>
          </cell>
          <cell r="D91">
            <v>47</v>
          </cell>
          <cell r="E91">
            <v>11</v>
          </cell>
          <cell r="G91">
            <v>0</v>
          </cell>
          <cell r="H91">
            <v>0.2</v>
          </cell>
          <cell r="I91" t="e">
            <v>#N/A</v>
          </cell>
          <cell r="J91">
            <v>37</v>
          </cell>
          <cell r="K91">
            <v>-26</v>
          </cell>
          <cell r="L91">
            <v>0</v>
          </cell>
          <cell r="M91">
            <v>0</v>
          </cell>
          <cell r="N91">
            <v>0</v>
          </cell>
          <cell r="V91">
            <v>20</v>
          </cell>
          <cell r="W91">
            <v>2.2000000000000002</v>
          </cell>
          <cell r="Y91">
            <v>9.0909090909090899</v>
          </cell>
          <cell r="Z91">
            <v>0</v>
          </cell>
          <cell r="AD91">
            <v>0</v>
          </cell>
          <cell r="AE91">
            <v>4.4000000000000004</v>
          </cell>
          <cell r="AF91">
            <v>1.2</v>
          </cell>
          <cell r="AG91">
            <v>2.6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91</v>
          </cell>
          <cell r="D92">
            <v>42</v>
          </cell>
          <cell r="E92">
            <v>59</v>
          </cell>
          <cell r="F92">
            <v>69</v>
          </cell>
          <cell r="G92">
            <v>0</v>
          </cell>
          <cell r="H92">
            <v>0.2</v>
          </cell>
          <cell r="I92" t="e">
            <v>#N/A</v>
          </cell>
          <cell r="J92">
            <v>122</v>
          </cell>
          <cell r="K92">
            <v>-63</v>
          </cell>
          <cell r="L92">
            <v>0</v>
          </cell>
          <cell r="M92">
            <v>50</v>
          </cell>
          <cell r="N92">
            <v>0</v>
          </cell>
          <cell r="W92">
            <v>11.8</v>
          </cell>
          <cell r="Y92">
            <v>10.084745762711863</v>
          </cell>
          <cell r="Z92">
            <v>5.8474576271186436</v>
          </cell>
          <cell r="AD92">
            <v>0</v>
          </cell>
          <cell r="AE92">
            <v>19.399999999999999</v>
          </cell>
          <cell r="AF92">
            <v>14.4</v>
          </cell>
          <cell r="AG92">
            <v>15.8</v>
          </cell>
          <cell r="AH92">
            <v>2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907</v>
          </cell>
          <cell r="D93">
            <v>463</v>
          </cell>
          <cell r="E93">
            <v>508</v>
          </cell>
          <cell r="F93">
            <v>861</v>
          </cell>
          <cell r="G93">
            <v>0</v>
          </cell>
          <cell r="H93">
            <v>0.3</v>
          </cell>
          <cell r="I93" t="e">
            <v>#N/A</v>
          </cell>
          <cell r="J93">
            <v>510</v>
          </cell>
          <cell r="K93">
            <v>-2</v>
          </cell>
          <cell r="L93">
            <v>100</v>
          </cell>
          <cell r="M93">
            <v>0</v>
          </cell>
          <cell r="N93">
            <v>0</v>
          </cell>
          <cell r="W93">
            <v>101.6</v>
          </cell>
          <cell r="Y93">
            <v>9.4586614173228352</v>
          </cell>
          <cell r="Z93">
            <v>8.4744094488188981</v>
          </cell>
          <cell r="AD93">
            <v>0</v>
          </cell>
          <cell r="AE93">
            <v>206</v>
          </cell>
          <cell r="AF93">
            <v>171.6</v>
          </cell>
          <cell r="AG93">
            <v>105</v>
          </cell>
          <cell r="AH93">
            <v>100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215.678</v>
          </cell>
          <cell r="D94">
            <v>420.59800000000001</v>
          </cell>
          <cell r="E94">
            <v>363.32600000000002</v>
          </cell>
          <cell r="F94">
            <v>264.48200000000003</v>
          </cell>
          <cell r="G94" t="str">
            <v>рот</v>
          </cell>
          <cell r="H94">
            <v>1</v>
          </cell>
          <cell r="I94" t="e">
            <v>#N/A</v>
          </cell>
          <cell r="J94">
            <v>375.26400000000001</v>
          </cell>
          <cell r="K94">
            <v>-11.937999999999988</v>
          </cell>
          <cell r="L94">
            <v>0</v>
          </cell>
          <cell r="M94">
            <v>150</v>
          </cell>
          <cell r="N94">
            <v>0</v>
          </cell>
          <cell r="V94">
            <v>170</v>
          </cell>
          <cell r="W94">
            <v>72.665199999999999</v>
          </cell>
          <cell r="X94">
            <v>110</v>
          </cell>
          <cell r="Y94">
            <v>9.5572846424423243</v>
          </cell>
          <cell r="Z94">
            <v>3.639734012980079</v>
          </cell>
          <cell r="AD94">
            <v>0</v>
          </cell>
          <cell r="AE94">
            <v>59.226999999999997</v>
          </cell>
          <cell r="AF94">
            <v>55.996000000000002</v>
          </cell>
          <cell r="AG94">
            <v>71.229600000000005</v>
          </cell>
          <cell r="AH94">
            <v>83.408000000000001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2800.319</v>
          </cell>
          <cell r="D95">
            <v>3854.7190000000001</v>
          </cell>
          <cell r="E95">
            <v>3043.623</v>
          </cell>
          <cell r="F95">
            <v>3537.23</v>
          </cell>
          <cell r="G95">
            <v>0</v>
          </cell>
          <cell r="H95">
            <v>1</v>
          </cell>
          <cell r="I95" t="e">
            <v>#N/A</v>
          </cell>
          <cell r="J95">
            <v>3158.7260000000001</v>
          </cell>
          <cell r="K95">
            <v>-115.10300000000007</v>
          </cell>
          <cell r="L95">
            <v>300</v>
          </cell>
          <cell r="M95">
            <v>400</v>
          </cell>
          <cell r="N95">
            <v>1000</v>
          </cell>
          <cell r="W95">
            <v>608.72460000000001</v>
          </cell>
          <cell r="X95">
            <v>1200</v>
          </cell>
          <cell r="Y95">
            <v>10.57494637147899</v>
          </cell>
          <cell r="Z95">
            <v>5.8108872222348165</v>
          </cell>
          <cell r="AD95">
            <v>0</v>
          </cell>
          <cell r="AE95">
            <v>675.88980000000004</v>
          </cell>
          <cell r="AF95">
            <v>752.58459999999991</v>
          </cell>
          <cell r="AG95">
            <v>700.80939999999998</v>
          </cell>
          <cell r="AH95">
            <v>675.42399999999998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7289.241</v>
          </cell>
          <cell r="D96">
            <v>3217.9780000000001</v>
          </cell>
          <cell r="E96">
            <v>6338</v>
          </cell>
          <cell r="F96">
            <v>5594</v>
          </cell>
          <cell r="G96">
            <v>0</v>
          </cell>
          <cell r="H96">
            <v>1</v>
          </cell>
          <cell r="I96" t="e">
            <v>#N/A</v>
          </cell>
          <cell r="J96">
            <v>5402.9750000000004</v>
          </cell>
          <cell r="K96">
            <v>935.02499999999964</v>
          </cell>
          <cell r="L96">
            <v>700</v>
          </cell>
          <cell r="M96">
            <v>600</v>
          </cell>
          <cell r="N96">
            <v>2800</v>
          </cell>
          <cell r="V96">
            <v>1000</v>
          </cell>
          <cell r="W96">
            <v>1267.5999999999999</v>
          </cell>
          <cell r="X96">
            <v>3100</v>
          </cell>
          <cell r="Y96">
            <v>10.881981697696435</v>
          </cell>
          <cell r="Z96">
            <v>4.4130640580624805</v>
          </cell>
          <cell r="AD96">
            <v>0</v>
          </cell>
          <cell r="AE96">
            <v>932.11919999999986</v>
          </cell>
          <cell r="AF96">
            <v>947.7636</v>
          </cell>
          <cell r="AG96">
            <v>1216.5999999999999</v>
          </cell>
          <cell r="AH96">
            <v>1168.607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4231.9660000000003</v>
          </cell>
          <cell r="D97">
            <v>4024.413</v>
          </cell>
          <cell r="E97">
            <v>3087.2049999999999</v>
          </cell>
          <cell r="F97">
            <v>3923.8150000000001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3126.7829999999999</v>
          </cell>
          <cell r="K97">
            <v>-39.577999999999975</v>
          </cell>
          <cell r="L97">
            <v>300</v>
          </cell>
          <cell r="M97">
            <v>300</v>
          </cell>
          <cell r="N97">
            <v>1000</v>
          </cell>
          <cell r="W97">
            <v>617.44100000000003</v>
          </cell>
          <cell r="X97">
            <v>1000</v>
          </cell>
          <cell r="Y97">
            <v>10.565892125725373</v>
          </cell>
          <cell r="Z97">
            <v>6.3549634701939128</v>
          </cell>
          <cell r="AD97">
            <v>0</v>
          </cell>
          <cell r="AE97">
            <v>931</v>
          </cell>
          <cell r="AF97">
            <v>1005</v>
          </cell>
          <cell r="AG97">
            <v>723.03459999999995</v>
          </cell>
          <cell r="AH97">
            <v>662.38800000000003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27.219000000000001</v>
          </cell>
          <cell r="E98">
            <v>1.3420000000000001</v>
          </cell>
          <cell r="F98">
            <v>25.876999999999999</v>
          </cell>
          <cell r="G98">
            <v>0</v>
          </cell>
          <cell r="H98">
            <v>1</v>
          </cell>
          <cell r="I98" t="e">
            <v>#N/A</v>
          </cell>
          <cell r="J98">
            <v>3.5</v>
          </cell>
          <cell r="K98">
            <v>-2.1579999999999999</v>
          </cell>
          <cell r="L98">
            <v>0</v>
          </cell>
          <cell r="M98">
            <v>0</v>
          </cell>
          <cell r="N98">
            <v>0</v>
          </cell>
          <cell r="W98">
            <v>0.26840000000000003</v>
          </cell>
          <cell r="Y98">
            <v>96.412071535022335</v>
          </cell>
          <cell r="Z98">
            <v>96.412071535022335</v>
          </cell>
          <cell r="AD98">
            <v>0</v>
          </cell>
          <cell r="AE98">
            <v>2.1472000000000002</v>
          </cell>
          <cell r="AF98">
            <v>0</v>
          </cell>
          <cell r="AG98">
            <v>0</v>
          </cell>
          <cell r="AH98">
            <v>1.3420000000000001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172.49700000000001</v>
          </cell>
          <cell r="D99">
            <v>317.64299999999997</v>
          </cell>
          <cell r="E99">
            <v>267.84399999999999</v>
          </cell>
          <cell r="F99">
            <v>214.124</v>
          </cell>
          <cell r="G99" t="str">
            <v>г</v>
          </cell>
          <cell r="H99">
            <v>1</v>
          </cell>
          <cell r="I99" t="e">
            <v>#N/A</v>
          </cell>
          <cell r="J99">
            <v>270.97000000000003</v>
          </cell>
          <cell r="K99">
            <v>-3.1260000000000332</v>
          </cell>
          <cell r="L99">
            <v>0</v>
          </cell>
          <cell r="M99">
            <v>90</v>
          </cell>
          <cell r="N99">
            <v>0</v>
          </cell>
          <cell r="V99">
            <v>120</v>
          </cell>
          <cell r="W99">
            <v>53.568799999999996</v>
          </cell>
          <cell r="X99">
            <v>90</v>
          </cell>
          <cell r="Y99">
            <v>9.597452248323652</v>
          </cell>
          <cell r="Z99">
            <v>3.9971774615074449</v>
          </cell>
          <cell r="AD99">
            <v>0</v>
          </cell>
          <cell r="AE99">
            <v>39.867200000000004</v>
          </cell>
          <cell r="AF99">
            <v>49.251799999999996</v>
          </cell>
          <cell r="AG99">
            <v>52.299800000000005</v>
          </cell>
          <cell r="AH99">
            <v>74.346999999999994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107</v>
          </cell>
          <cell r="D100">
            <v>116</v>
          </cell>
          <cell r="E100">
            <v>100</v>
          </cell>
          <cell r="F100">
            <v>116</v>
          </cell>
          <cell r="G100">
            <v>0</v>
          </cell>
          <cell r="H100">
            <v>0.5</v>
          </cell>
          <cell r="I100" t="e">
            <v>#N/A</v>
          </cell>
          <cell r="J100">
            <v>132</v>
          </cell>
          <cell r="K100">
            <v>-32</v>
          </cell>
          <cell r="L100">
            <v>0</v>
          </cell>
          <cell r="M100">
            <v>0</v>
          </cell>
          <cell r="N100">
            <v>0</v>
          </cell>
          <cell r="V100">
            <v>40</v>
          </cell>
          <cell r="W100">
            <v>20</v>
          </cell>
          <cell r="X100">
            <v>40</v>
          </cell>
          <cell r="Y100">
            <v>9.8000000000000007</v>
          </cell>
          <cell r="Z100">
            <v>5.8</v>
          </cell>
          <cell r="AD100">
            <v>0</v>
          </cell>
          <cell r="AE100">
            <v>23</v>
          </cell>
          <cell r="AF100">
            <v>21.2</v>
          </cell>
          <cell r="AG100">
            <v>20</v>
          </cell>
          <cell r="AH100">
            <v>32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8</v>
          </cell>
          <cell r="D101">
            <v>3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6</v>
          </cell>
          <cell r="K101">
            <v>-3</v>
          </cell>
          <cell r="L101">
            <v>0</v>
          </cell>
          <cell r="M101">
            <v>0</v>
          </cell>
          <cell r="N101">
            <v>0</v>
          </cell>
          <cell r="W101">
            <v>0.6</v>
          </cell>
          <cell r="Y101">
            <v>0</v>
          </cell>
          <cell r="Z101">
            <v>0</v>
          </cell>
          <cell r="AD101">
            <v>0</v>
          </cell>
          <cell r="AE101">
            <v>0.6</v>
          </cell>
          <cell r="AF101">
            <v>0.2</v>
          </cell>
          <cell r="AG101">
            <v>0.2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77.597999999999999</v>
          </cell>
          <cell r="D102">
            <v>130.12700000000001</v>
          </cell>
          <cell r="E102">
            <v>101.27500000000001</v>
          </cell>
          <cell r="F102">
            <v>98.451999999999998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112.66</v>
          </cell>
          <cell r="K102">
            <v>-11.384999999999991</v>
          </cell>
          <cell r="L102">
            <v>0</v>
          </cell>
          <cell r="M102">
            <v>40</v>
          </cell>
          <cell r="N102">
            <v>0</v>
          </cell>
          <cell r="V102">
            <v>20</v>
          </cell>
          <cell r="W102">
            <v>20.255000000000003</v>
          </cell>
          <cell r="X102">
            <v>30</v>
          </cell>
          <cell r="Y102">
            <v>9.3039743273265856</v>
          </cell>
          <cell r="Z102">
            <v>4.8606270056776095</v>
          </cell>
          <cell r="AD102">
            <v>0</v>
          </cell>
          <cell r="AE102">
            <v>24.0124</v>
          </cell>
          <cell r="AF102">
            <v>19.994999999999997</v>
          </cell>
          <cell r="AG102">
            <v>22.3932</v>
          </cell>
          <cell r="AH102">
            <v>17.329000000000001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54</v>
          </cell>
          <cell r="D103">
            <v>4</v>
          </cell>
          <cell r="E103">
            <v>10</v>
          </cell>
          <cell r="F103">
            <v>37</v>
          </cell>
          <cell r="G103" t="str">
            <v>н</v>
          </cell>
          <cell r="H103">
            <v>0.3</v>
          </cell>
          <cell r="I103" t="e">
            <v>#N/A</v>
          </cell>
          <cell r="J103">
            <v>17</v>
          </cell>
          <cell r="K103">
            <v>-7</v>
          </cell>
          <cell r="L103">
            <v>0</v>
          </cell>
          <cell r="M103">
            <v>0</v>
          </cell>
          <cell r="N103">
            <v>0</v>
          </cell>
          <cell r="W103">
            <v>2</v>
          </cell>
          <cell r="Y103">
            <v>18.5</v>
          </cell>
          <cell r="Z103">
            <v>18.5</v>
          </cell>
          <cell r="AD103">
            <v>0</v>
          </cell>
          <cell r="AE103">
            <v>7.4</v>
          </cell>
          <cell r="AF103">
            <v>2</v>
          </cell>
          <cell r="AG103">
            <v>0.8</v>
          </cell>
          <cell r="AH103">
            <v>3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63</v>
          </cell>
          <cell r="D104">
            <v>4</v>
          </cell>
          <cell r="E104">
            <v>24</v>
          </cell>
          <cell r="F104">
            <v>33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32</v>
          </cell>
          <cell r="K104">
            <v>-8</v>
          </cell>
          <cell r="L104">
            <v>0</v>
          </cell>
          <cell r="M104">
            <v>0</v>
          </cell>
          <cell r="N104">
            <v>0</v>
          </cell>
          <cell r="W104">
            <v>4.8</v>
          </cell>
          <cell r="Y104">
            <v>6.875</v>
          </cell>
          <cell r="Z104">
            <v>6.875</v>
          </cell>
          <cell r="AD104">
            <v>0</v>
          </cell>
          <cell r="AE104">
            <v>10.6</v>
          </cell>
          <cell r="AF104">
            <v>4.4000000000000004</v>
          </cell>
          <cell r="AG104">
            <v>3</v>
          </cell>
          <cell r="AH104">
            <v>8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44</v>
          </cell>
          <cell r="D105">
            <v>1</v>
          </cell>
          <cell r="E105">
            <v>12</v>
          </cell>
          <cell r="F105">
            <v>27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23</v>
          </cell>
          <cell r="K105">
            <v>-11</v>
          </cell>
          <cell r="L105">
            <v>0</v>
          </cell>
          <cell r="M105">
            <v>0</v>
          </cell>
          <cell r="N105">
            <v>0</v>
          </cell>
          <cell r="W105">
            <v>2.4</v>
          </cell>
          <cell r="Y105">
            <v>11.25</v>
          </cell>
          <cell r="Z105">
            <v>11.25</v>
          </cell>
          <cell r="AD105">
            <v>0</v>
          </cell>
          <cell r="AE105">
            <v>7.2</v>
          </cell>
          <cell r="AF105">
            <v>2</v>
          </cell>
          <cell r="AG105">
            <v>3</v>
          </cell>
          <cell r="AH105">
            <v>0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558</v>
          </cell>
          <cell r="D106">
            <v>1209</v>
          </cell>
          <cell r="E106">
            <v>917</v>
          </cell>
          <cell r="F106">
            <v>810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1003</v>
          </cell>
          <cell r="K106">
            <v>-86</v>
          </cell>
          <cell r="L106">
            <v>0</v>
          </cell>
          <cell r="M106">
            <v>600</v>
          </cell>
          <cell r="N106">
            <v>0</v>
          </cell>
          <cell r="V106">
            <v>60</v>
          </cell>
          <cell r="W106">
            <v>183.4</v>
          </cell>
          <cell r="X106">
            <v>280</v>
          </cell>
          <cell r="Y106">
            <v>9.5419847328244281</v>
          </cell>
          <cell r="Z106">
            <v>4.4165757906215921</v>
          </cell>
          <cell r="AD106">
            <v>0</v>
          </cell>
          <cell r="AE106">
            <v>154.6</v>
          </cell>
          <cell r="AF106">
            <v>170.6</v>
          </cell>
          <cell r="AG106">
            <v>226.2</v>
          </cell>
          <cell r="AH106">
            <v>192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422</v>
          </cell>
          <cell r="D107">
            <v>549</v>
          </cell>
          <cell r="E107">
            <v>489</v>
          </cell>
          <cell r="F107">
            <v>459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526</v>
          </cell>
          <cell r="K107">
            <v>-37</v>
          </cell>
          <cell r="L107">
            <v>0</v>
          </cell>
          <cell r="M107">
            <v>200</v>
          </cell>
          <cell r="N107">
            <v>0</v>
          </cell>
          <cell r="V107">
            <v>120</v>
          </cell>
          <cell r="W107">
            <v>97.8</v>
          </cell>
          <cell r="X107">
            <v>160</v>
          </cell>
          <cell r="Y107">
            <v>9.6012269938650316</v>
          </cell>
          <cell r="Z107">
            <v>4.6932515337423313</v>
          </cell>
          <cell r="AD107">
            <v>0</v>
          </cell>
          <cell r="AE107">
            <v>105.2</v>
          </cell>
          <cell r="AF107">
            <v>98.6</v>
          </cell>
          <cell r="AG107">
            <v>109.8</v>
          </cell>
          <cell r="AH107">
            <v>134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507</v>
          </cell>
          <cell r="D108">
            <v>548</v>
          </cell>
          <cell r="E108">
            <v>539</v>
          </cell>
          <cell r="F108">
            <v>491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594</v>
          </cell>
          <cell r="K108">
            <v>-55</v>
          </cell>
          <cell r="L108">
            <v>0</v>
          </cell>
          <cell r="M108">
            <v>300</v>
          </cell>
          <cell r="N108">
            <v>0</v>
          </cell>
          <cell r="V108">
            <v>70</v>
          </cell>
          <cell r="W108">
            <v>107.8</v>
          </cell>
          <cell r="X108">
            <v>170</v>
          </cell>
          <cell r="Y108">
            <v>9.5640074211502792</v>
          </cell>
          <cell r="Z108">
            <v>4.5547309833024121</v>
          </cell>
          <cell r="AD108">
            <v>0</v>
          </cell>
          <cell r="AE108">
            <v>118.4</v>
          </cell>
          <cell r="AF108">
            <v>110.6</v>
          </cell>
          <cell r="AG108">
            <v>124</v>
          </cell>
          <cell r="AH108">
            <v>127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356</v>
          </cell>
          <cell r="D109">
            <v>367</v>
          </cell>
          <cell r="E109">
            <v>395</v>
          </cell>
          <cell r="F109">
            <v>309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414</v>
          </cell>
          <cell r="K109">
            <v>-19</v>
          </cell>
          <cell r="L109">
            <v>0</v>
          </cell>
          <cell r="M109">
            <v>200</v>
          </cell>
          <cell r="N109">
            <v>0</v>
          </cell>
          <cell r="V109">
            <v>120</v>
          </cell>
          <cell r="W109">
            <v>79</v>
          </cell>
          <cell r="X109">
            <v>130</v>
          </cell>
          <cell r="Y109">
            <v>9.6075949367088604</v>
          </cell>
          <cell r="Z109">
            <v>3.9113924050632911</v>
          </cell>
          <cell r="AD109">
            <v>0</v>
          </cell>
          <cell r="AE109">
            <v>81.8</v>
          </cell>
          <cell r="AF109">
            <v>77.599999999999994</v>
          </cell>
          <cell r="AG109">
            <v>83.8</v>
          </cell>
          <cell r="AH109">
            <v>89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37.509</v>
          </cell>
          <cell r="D110">
            <v>5.52</v>
          </cell>
          <cell r="E110">
            <v>12.353</v>
          </cell>
          <cell r="F110">
            <v>5.0510000000000002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19.652000000000001</v>
          </cell>
          <cell r="K110">
            <v>-7.2990000000000013</v>
          </cell>
          <cell r="L110">
            <v>0</v>
          </cell>
          <cell r="M110">
            <v>10</v>
          </cell>
          <cell r="N110">
            <v>0</v>
          </cell>
          <cell r="W110">
            <v>2.4706000000000001</v>
          </cell>
          <cell r="X110">
            <v>10</v>
          </cell>
          <cell r="Y110">
            <v>10.139642192180037</v>
          </cell>
          <cell r="Z110">
            <v>2.0444426455112117</v>
          </cell>
          <cell r="AD110">
            <v>0</v>
          </cell>
          <cell r="AE110">
            <v>5.5064000000000002</v>
          </cell>
          <cell r="AF110">
            <v>2.2079999999999997</v>
          </cell>
          <cell r="AG110">
            <v>2.7465999999999999</v>
          </cell>
          <cell r="AH110">
            <v>5.52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433</v>
          </cell>
          <cell r="D111">
            <v>525</v>
          </cell>
          <cell r="E111">
            <v>516</v>
          </cell>
          <cell r="F111">
            <v>423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618</v>
          </cell>
          <cell r="K111">
            <v>-102</v>
          </cell>
          <cell r="L111">
            <v>0</v>
          </cell>
          <cell r="M111">
            <v>400</v>
          </cell>
          <cell r="N111">
            <v>0</v>
          </cell>
          <cell r="W111">
            <v>103.2</v>
          </cell>
          <cell r="X111">
            <v>150</v>
          </cell>
          <cell r="Y111">
            <v>9.4282945736434112</v>
          </cell>
          <cell r="Z111">
            <v>4.0988372093023253</v>
          </cell>
          <cell r="AD111">
            <v>0</v>
          </cell>
          <cell r="AE111">
            <v>100.8</v>
          </cell>
          <cell r="AF111">
            <v>98</v>
          </cell>
          <cell r="AG111">
            <v>130.6</v>
          </cell>
          <cell r="AH111">
            <v>87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20</v>
          </cell>
          <cell r="E112">
            <v>2</v>
          </cell>
          <cell r="F112">
            <v>18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16</v>
          </cell>
          <cell r="K112">
            <v>-14</v>
          </cell>
          <cell r="L112">
            <v>0</v>
          </cell>
          <cell r="M112">
            <v>0</v>
          </cell>
          <cell r="N112">
            <v>0</v>
          </cell>
          <cell r="W112">
            <v>0.4</v>
          </cell>
          <cell r="Y112">
            <v>45</v>
          </cell>
          <cell r="Z112">
            <v>45</v>
          </cell>
          <cell r="AD112">
            <v>0</v>
          </cell>
          <cell r="AE112">
            <v>0.2</v>
          </cell>
          <cell r="AF112">
            <v>0</v>
          </cell>
          <cell r="AG112">
            <v>0.6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51.54</v>
          </cell>
          <cell r="D113">
            <v>4.08</v>
          </cell>
          <cell r="E113">
            <v>21.574000000000002</v>
          </cell>
          <cell r="F113">
            <v>29.997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26.253</v>
          </cell>
          <cell r="K113">
            <v>-4.6789999999999985</v>
          </cell>
          <cell r="L113">
            <v>0</v>
          </cell>
          <cell r="M113">
            <v>0</v>
          </cell>
          <cell r="N113">
            <v>0</v>
          </cell>
          <cell r="W113">
            <v>4.3148</v>
          </cell>
          <cell r="Y113">
            <v>6.9521182905349033</v>
          </cell>
          <cell r="Z113">
            <v>6.9521182905349033</v>
          </cell>
          <cell r="AD113">
            <v>0</v>
          </cell>
          <cell r="AE113">
            <v>6.7983999999999991</v>
          </cell>
          <cell r="AF113">
            <v>1.9015999999999997</v>
          </cell>
          <cell r="AG113">
            <v>3.536</v>
          </cell>
          <cell r="AH113">
            <v>5.44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85</v>
          </cell>
          <cell r="D114">
            <v>19</v>
          </cell>
          <cell r="E114">
            <v>67</v>
          </cell>
          <cell r="F114">
            <v>26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104</v>
          </cell>
          <cell r="K114">
            <v>-37</v>
          </cell>
          <cell r="L114">
            <v>0</v>
          </cell>
          <cell r="M114">
            <v>0</v>
          </cell>
          <cell r="N114">
            <v>0</v>
          </cell>
          <cell r="W114">
            <v>13.4</v>
          </cell>
          <cell r="Y114">
            <v>1.9402985074626866</v>
          </cell>
          <cell r="Z114">
            <v>1.9402985074626866</v>
          </cell>
          <cell r="AD114">
            <v>0</v>
          </cell>
          <cell r="AE114">
            <v>40</v>
          </cell>
          <cell r="AF114">
            <v>71</v>
          </cell>
          <cell r="AG114">
            <v>19.600000000000001</v>
          </cell>
          <cell r="AH114">
            <v>10</v>
          </cell>
          <cell r="AI114" t="str">
            <v>увел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C115">
            <v>225.69900000000001</v>
          </cell>
          <cell r="D115">
            <v>676.62800000000004</v>
          </cell>
          <cell r="E115">
            <v>499.39800000000002</v>
          </cell>
          <cell r="F115">
            <v>358.90899999999999</v>
          </cell>
          <cell r="G115">
            <v>0</v>
          </cell>
          <cell r="H115">
            <v>0</v>
          </cell>
          <cell r="I115" t="e">
            <v>#N/A</v>
          </cell>
          <cell r="J115">
            <v>558.48500000000001</v>
          </cell>
          <cell r="K115">
            <v>-59.086999999999989</v>
          </cell>
          <cell r="L115">
            <v>0</v>
          </cell>
          <cell r="M115">
            <v>0</v>
          </cell>
          <cell r="N115">
            <v>0</v>
          </cell>
          <cell r="W115">
            <v>99.879600000000011</v>
          </cell>
          <cell r="Y115">
            <v>3.5934164734340142</v>
          </cell>
          <cell r="Z115">
            <v>3.5934164734340142</v>
          </cell>
          <cell r="AD115">
            <v>0</v>
          </cell>
          <cell r="AE115">
            <v>0</v>
          </cell>
          <cell r="AF115">
            <v>0</v>
          </cell>
          <cell r="AG115">
            <v>86.670199999999994</v>
          </cell>
          <cell r="AH115">
            <v>146.255</v>
          </cell>
          <cell r="AI115" t="e">
            <v>#N/A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C116">
            <v>1552.683</v>
          </cell>
          <cell r="D116">
            <v>35.700000000000003</v>
          </cell>
          <cell r="E116">
            <v>1177.26</v>
          </cell>
          <cell r="F116">
            <v>372.87299999999999</v>
          </cell>
          <cell r="G116">
            <v>0</v>
          </cell>
          <cell r="H116">
            <v>0</v>
          </cell>
          <cell r="I116" t="e">
            <v>#N/A</v>
          </cell>
          <cell r="J116">
            <v>1211.4469999999999</v>
          </cell>
          <cell r="K116">
            <v>-34.186999999999898</v>
          </cell>
          <cell r="L116">
            <v>0</v>
          </cell>
          <cell r="M116">
            <v>0</v>
          </cell>
          <cell r="N116">
            <v>0</v>
          </cell>
          <cell r="W116">
            <v>235.452</v>
          </cell>
          <cell r="Y116">
            <v>1.5836476224453391</v>
          </cell>
          <cell r="Z116">
            <v>1.5836476224453391</v>
          </cell>
          <cell r="AD116">
            <v>0</v>
          </cell>
          <cell r="AE116">
            <v>0</v>
          </cell>
          <cell r="AF116">
            <v>0</v>
          </cell>
          <cell r="AG116">
            <v>178.10340000000002</v>
          </cell>
          <cell r="AH116">
            <v>308.45999999999998</v>
          </cell>
          <cell r="AI116" t="e">
            <v>#N/A</v>
          </cell>
        </row>
        <row r="117">
          <cell r="A117" t="str">
            <v>БОНУС_ 457  Колбаса Молочная ТМ Особый рецепт ВЕС большой батон  ПОКОМ</v>
          </cell>
          <cell r="B117" t="str">
            <v>кг</v>
          </cell>
          <cell r="D117">
            <v>5</v>
          </cell>
          <cell r="E117">
            <v>0</v>
          </cell>
          <cell r="F117">
            <v>-5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10</v>
          </cell>
          <cell r="K117">
            <v>-10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175.50880000000001</v>
          </cell>
          <cell r="AF117">
            <v>151.50060000000002</v>
          </cell>
          <cell r="AG117">
            <v>3.5</v>
          </cell>
          <cell r="AH117">
            <v>0</v>
          </cell>
          <cell r="AI117" t="e">
            <v>#N/A</v>
          </cell>
        </row>
        <row r="118">
          <cell r="A118" t="str">
            <v>БОНУС_079  Колбаса Сервелат Кремлевский,  0.35 кг, ПОКОМ</v>
          </cell>
          <cell r="B118" t="str">
            <v>шт</v>
          </cell>
          <cell r="E118">
            <v>1</v>
          </cell>
          <cell r="F118">
            <v>-1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W118">
            <v>0.2</v>
          </cell>
          <cell r="Y118">
            <v>-5</v>
          </cell>
          <cell r="Z118">
            <v>-5</v>
          </cell>
          <cell r="AD118">
            <v>0</v>
          </cell>
          <cell r="AE118">
            <v>231.6</v>
          </cell>
          <cell r="AF118">
            <v>255.6</v>
          </cell>
          <cell r="AG118">
            <v>1.8</v>
          </cell>
          <cell r="AH118">
            <v>1</v>
          </cell>
          <cell r="AI118" t="e">
            <v>#N/A</v>
          </cell>
        </row>
        <row r="119">
          <cell r="A119" t="str">
            <v>БОНУС_302  Сосиски Сочинки по-баварски,  0.4кг, ТМ Стародворье  ПОКОМ</v>
          </cell>
          <cell r="B119" t="str">
            <v>шт</v>
          </cell>
          <cell r="C119">
            <v>-1</v>
          </cell>
          <cell r="D119">
            <v>11</v>
          </cell>
          <cell r="E119">
            <v>6</v>
          </cell>
          <cell r="F119">
            <v>2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8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W119">
            <v>1.2</v>
          </cell>
          <cell r="Y119">
            <v>1.6666666666666667</v>
          </cell>
          <cell r="Z119">
            <v>1.6666666666666667</v>
          </cell>
          <cell r="AD119">
            <v>0</v>
          </cell>
          <cell r="AE119">
            <v>81.599999999999994</v>
          </cell>
          <cell r="AF119">
            <v>74</v>
          </cell>
          <cell r="AG119">
            <v>1.4</v>
          </cell>
          <cell r="AH119">
            <v>0</v>
          </cell>
          <cell r="AI119" t="e">
            <v>#N/A</v>
          </cell>
        </row>
        <row r="120">
          <cell r="A120" t="str">
            <v>БОНУС_412  Сосиски Баварские ТМ Стародворье 0,35 кг ПОКОМ</v>
          </cell>
          <cell r="B120" t="str">
            <v>шт</v>
          </cell>
          <cell r="C120">
            <v>1823</v>
          </cell>
          <cell r="D120">
            <v>43</v>
          </cell>
          <cell r="E120">
            <v>1124</v>
          </cell>
          <cell r="F120">
            <v>702</v>
          </cell>
          <cell r="G120">
            <v>0</v>
          </cell>
          <cell r="H120">
            <v>0</v>
          </cell>
          <cell r="I120" t="e">
            <v>#N/A</v>
          </cell>
          <cell r="J120">
            <v>1173</v>
          </cell>
          <cell r="K120">
            <v>-49</v>
          </cell>
          <cell r="L120">
            <v>0</v>
          </cell>
          <cell r="M120">
            <v>0</v>
          </cell>
          <cell r="N120">
            <v>0</v>
          </cell>
          <cell r="W120">
            <v>224.8</v>
          </cell>
          <cell r="Y120">
            <v>3.1227758007117434</v>
          </cell>
          <cell r="Z120">
            <v>3.1227758007117434</v>
          </cell>
          <cell r="AD120">
            <v>0</v>
          </cell>
          <cell r="AE120">
            <v>0</v>
          </cell>
          <cell r="AF120">
            <v>0</v>
          </cell>
          <cell r="AG120">
            <v>217</v>
          </cell>
          <cell r="AH120">
            <v>311</v>
          </cell>
          <cell r="AI120" t="e">
            <v>#N/A</v>
          </cell>
        </row>
        <row r="121">
          <cell r="A121" t="str">
            <v>БОНУС_Колбаса Сервелат Филедворский, фиброуз, в/у 0,35 кг срез,  ПОКОМ</v>
          </cell>
          <cell r="B121" t="str">
            <v>шт</v>
          </cell>
          <cell r="C121">
            <v>366</v>
          </cell>
          <cell r="D121">
            <v>11</v>
          </cell>
          <cell r="E121">
            <v>366</v>
          </cell>
          <cell r="F121">
            <v>1</v>
          </cell>
          <cell r="G121">
            <v>0</v>
          </cell>
          <cell r="H121">
            <v>0</v>
          </cell>
          <cell r="I121" t="e">
            <v>#N/A</v>
          </cell>
          <cell r="J121">
            <v>378</v>
          </cell>
          <cell r="K121">
            <v>-12</v>
          </cell>
          <cell r="L121">
            <v>0</v>
          </cell>
          <cell r="M121">
            <v>0</v>
          </cell>
          <cell r="N121">
            <v>0</v>
          </cell>
          <cell r="W121">
            <v>73.2</v>
          </cell>
          <cell r="Y121">
            <v>1.3661202185792349E-2</v>
          </cell>
          <cell r="Z121">
            <v>1.3661202185792349E-2</v>
          </cell>
          <cell r="AD121">
            <v>0</v>
          </cell>
          <cell r="AE121">
            <v>0</v>
          </cell>
          <cell r="AF121">
            <v>0</v>
          </cell>
          <cell r="AG121">
            <v>75.599999999999994</v>
          </cell>
          <cell r="AH121">
            <v>97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07.03.2025 - 13.03.2025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</v>
          </cell>
          <cell r="F7">
            <v>599.601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461.19900000000001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19.7</v>
          </cell>
          <cell r="F9">
            <v>1546.115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702</v>
          </cell>
          <cell r="F10">
            <v>2718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849</v>
          </cell>
          <cell r="F11">
            <v>3745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371</v>
          </cell>
          <cell r="F12">
            <v>4008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47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218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239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153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</v>
          </cell>
          <cell r="F17">
            <v>1008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549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300</v>
          </cell>
          <cell r="F19">
            <v>399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84</v>
          </cell>
          <cell r="F20">
            <v>245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396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7.3</v>
          </cell>
          <cell r="F22">
            <v>387.928</v>
          </cell>
        </row>
        <row r="23">
          <cell r="A23" t="str">
            <v xml:space="preserve"> 201  Ветчина Нежная ТМ Особый рецепт, (2,5кг), ПОКОМ</v>
          </cell>
          <cell r="D23">
            <v>59.987000000000002</v>
          </cell>
          <cell r="F23">
            <v>4292.0969999999998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</v>
          </cell>
          <cell r="F24">
            <v>362.39699999999999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0.8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593.91800000000001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472.8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1.6</v>
          </cell>
          <cell r="F28">
            <v>162.20400000000001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159.434</v>
          </cell>
        </row>
        <row r="30">
          <cell r="A30" t="str">
            <v xml:space="preserve"> 240  Колбаса Салями охотничья, ВЕС. ПОКОМ</v>
          </cell>
          <cell r="F30">
            <v>0.6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13.2</v>
          </cell>
          <cell r="F31">
            <v>417.79899999999998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126.71299999999999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2.6</v>
          </cell>
          <cell r="F33">
            <v>131.22399999999999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3.95</v>
          </cell>
          <cell r="F34">
            <v>1008.429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5</v>
          </cell>
          <cell r="F35">
            <v>72.260999999999996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105.851</v>
          </cell>
        </row>
        <row r="37">
          <cell r="A37" t="str">
            <v xml:space="preserve"> 259  Сосиски Сливочные Дугушка, ВЕС.   ПОКОМ</v>
          </cell>
          <cell r="D37">
            <v>2.7</v>
          </cell>
          <cell r="F37">
            <v>2.7</v>
          </cell>
        </row>
        <row r="38">
          <cell r="A38" t="str">
            <v xml:space="preserve"> 263  Шпикачки Стародворские, ВЕС.  ПОКОМ</v>
          </cell>
          <cell r="F38">
            <v>103.264</v>
          </cell>
        </row>
        <row r="39">
          <cell r="A39" t="str">
            <v xml:space="preserve"> 264  Колбаса Молочная стародворская, амифлекс, ВЕС, ТМ Стародворье  ПОКОМ</v>
          </cell>
          <cell r="D39">
            <v>10.8</v>
          </cell>
          <cell r="F39">
            <v>10.8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1.6</v>
          </cell>
          <cell r="F40">
            <v>61.5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56.451999999999998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51.837000000000003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</v>
          </cell>
          <cell r="F43">
            <v>1216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666</v>
          </cell>
          <cell r="F44">
            <v>2904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1210</v>
          </cell>
          <cell r="F45">
            <v>5900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F46">
            <v>1</v>
          </cell>
        </row>
        <row r="47">
          <cell r="A47" t="str">
            <v xml:space="preserve"> 283  Сосиски Сочинки, ВЕС, ТМ Стародворье ПОКОМ</v>
          </cell>
          <cell r="F47">
            <v>415.60399999999998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8</v>
          </cell>
          <cell r="F48">
            <v>543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3</v>
          </cell>
          <cell r="F49">
            <v>1066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215.66200000000001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2</v>
          </cell>
          <cell r="F51">
            <v>1044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</v>
          </cell>
          <cell r="F52">
            <v>1964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82.144999999999996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304.298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</v>
          </cell>
          <cell r="F55">
            <v>1083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5</v>
          </cell>
          <cell r="F56">
            <v>1664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810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10.4</v>
          </cell>
          <cell r="F58">
            <v>219.95400000000001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2.6</v>
          </cell>
          <cell r="F59">
            <v>591.779</v>
          </cell>
        </row>
        <row r="60">
          <cell r="A60" t="str">
            <v xml:space="preserve"> 316  Колбаса Нежная ТМ Зареченские ВЕС  ПОКОМ</v>
          </cell>
          <cell r="F60">
            <v>45.3</v>
          </cell>
        </row>
        <row r="61">
          <cell r="A61" t="str">
            <v xml:space="preserve"> 318  Сосиски Датские ТМ Зареченские, ВЕС  ПОКОМ</v>
          </cell>
          <cell r="D61">
            <v>7.8</v>
          </cell>
          <cell r="F61">
            <v>2526.5909999999999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994</v>
          </cell>
          <cell r="F62">
            <v>3539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957</v>
          </cell>
          <cell r="F63">
            <v>4090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</v>
          </cell>
          <cell r="F64">
            <v>1099</v>
          </cell>
        </row>
        <row r="65">
          <cell r="A65" t="str">
            <v xml:space="preserve"> 328  Сардельки Сочинки Стародворье ТМ  0,4 кг ПОКОМ</v>
          </cell>
          <cell r="F65">
            <v>368</v>
          </cell>
        </row>
        <row r="66">
          <cell r="A66" t="str">
            <v xml:space="preserve"> 329  Сардельки Сочинки с сыром Стародворье ТМ, 0,4 кг. ПОКОМ</v>
          </cell>
          <cell r="F66">
            <v>321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22.1</v>
          </cell>
          <cell r="F67">
            <v>852.38900000000001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329</v>
          </cell>
        </row>
        <row r="69">
          <cell r="A69" t="str">
            <v xml:space="preserve"> 335  Колбаса Сливушка ТМ Вязанка. ВЕС.  ПОКОМ </v>
          </cell>
          <cell r="F69">
            <v>231.596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3.9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729</v>
          </cell>
          <cell r="F71">
            <v>2897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</v>
          </cell>
          <cell r="F72">
            <v>1877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516.84400000000005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235.279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1.6</v>
          </cell>
          <cell r="F75">
            <v>467.29399999999998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1.6</v>
          </cell>
          <cell r="F76">
            <v>344.59899999999999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121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F78">
            <v>245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F79">
            <v>503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</v>
          </cell>
          <cell r="F80">
            <v>98.763999999999996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576</v>
          </cell>
        </row>
        <row r="82">
          <cell r="A82" t="str">
            <v xml:space="preserve"> 377  Колбаса Молочная Дугушка 0,6кг ТМ Стародворье  ПОКОМ</v>
          </cell>
          <cell r="F82">
            <v>846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5</v>
          </cell>
          <cell r="F83">
            <v>679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719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F85">
            <v>495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F86">
            <v>254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1471</v>
          </cell>
          <cell r="F87">
            <v>3698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1822</v>
          </cell>
          <cell r="F88">
            <v>7469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6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3</v>
          </cell>
          <cell r="F90">
            <v>492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23.05</v>
          </cell>
          <cell r="F91">
            <v>213.655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F92">
            <v>16.45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F93">
            <v>268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10.8</v>
          </cell>
          <cell r="F94">
            <v>96.653000000000006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F95">
            <v>44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F96">
            <v>12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F97">
            <v>105</v>
          </cell>
        </row>
        <row r="98">
          <cell r="A98" t="str">
            <v xml:space="preserve"> 448  Сосиски Сливушки по-венски ТМ Вязанка. 0,3 кг ПОКОМ</v>
          </cell>
          <cell r="F98">
            <v>516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4</v>
          </cell>
          <cell r="F99">
            <v>356.20400000000001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20</v>
          </cell>
          <cell r="F100">
            <v>3058.4169999999999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30.062000000000001</v>
          </cell>
          <cell r="F101">
            <v>5222.2179999999998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7.5</v>
          </cell>
          <cell r="F102">
            <v>3016.3969999999999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F103">
            <v>6.15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0.8</v>
          </cell>
          <cell r="F104">
            <v>272.09300000000002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</v>
          </cell>
          <cell r="F105">
            <v>123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F106">
            <v>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1.35</v>
          </cell>
          <cell r="F107">
            <v>100.959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F108">
            <v>15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1</v>
          </cell>
          <cell r="F109">
            <v>37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1</v>
          </cell>
          <cell r="F110">
            <v>25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4</v>
          </cell>
          <cell r="F111">
            <v>959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2</v>
          </cell>
          <cell r="F112">
            <v>502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3</v>
          </cell>
          <cell r="F113">
            <v>565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2</v>
          </cell>
          <cell r="F114">
            <v>408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1.3</v>
          </cell>
          <cell r="F115">
            <v>17.501999999999999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F116">
            <v>556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F117">
            <v>17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F118">
            <v>29.152999999999999</v>
          </cell>
        </row>
        <row r="119">
          <cell r="A119" t="str">
            <v xml:space="preserve"> 507  Колбаса Персидская халяль ВЕС ТМ Вязанка  ПОКОМ</v>
          </cell>
          <cell r="F119">
            <v>2.8</v>
          </cell>
        </row>
        <row r="120">
          <cell r="A120" t="str">
            <v xml:space="preserve"> 508  Сосиски Аравийские ВЕС ТМ Вязанка  ПОКОМ</v>
          </cell>
          <cell r="F120">
            <v>2</v>
          </cell>
        </row>
        <row r="121">
          <cell r="A121" t="str">
            <v xml:space="preserve"> 513  Колбаса вареная Стародворская 0,4кг ТМ Стародворье  ПОКОМ</v>
          </cell>
          <cell r="F121">
            <v>94</v>
          </cell>
        </row>
        <row r="122">
          <cell r="A122" t="str">
            <v>1146 Ароматная с/к в/у ОСТАНКИНО</v>
          </cell>
          <cell r="D122">
            <v>2.5</v>
          </cell>
          <cell r="F122">
            <v>2.5</v>
          </cell>
        </row>
        <row r="123">
          <cell r="A123" t="str">
            <v>3215 ВЕТЧ.МЯСНАЯ Папа может п/о 0.4кг 8шт.    ОСТАНКИНО</v>
          </cell>
          <cell r="D123">
            <v>625</v>
          </cell>
          <cell r="F123">
            <v>625</v>
          </cell>
        </row>
        <row r="124">
          <cell r="A124" t="str">
            <v>3684 ПРЕСИЖН с/к в/у 1/250 8шт.   ОСТАНКИНО</v>
          </cell>
          <cell r="D124">
            <v>78</v>
          </cell>
          <cell r="F124">
            <v>78</v>
          </cell>
        </row>
        <row r="125">
          <cell r="A125" t="str">
            <v>4063 МЯСНАЯ Папа может вар п/о_Л   ОСТАНКИНО</v>
          </cell>
          <cell r="D125">
            <v>1458.65</v>
          </cell>
          <cell r="F125">
            <v>1458.65</v>
          </cell>
        </row>
        <row r="126">
          <cell r="A126" t="str">
            <v>4117 ЭКСТРА Папа может с/к в/у_Л   ОСТАНКИНО</v>
          </cell>
          <cell r="D126">
            <v>53.8</v>
          </cell>
          <cell r="F126">
            <v>53.8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106.3</v>
          </cell>
          <cell r="F127">
            <v>106.3</v>
          </cell>
        </row>
        <row r="128">
          <cell r="A128" t="str">
            <v>4687 ШПИК С ЧЕСНОКОМ И ПЕРЦЕМ к/в в/у 0.3кг   ОСТАНКИНО</v>
          </cell>
          <cell r="D128">
            <v>1</v>
          </cell>
          <cell r="F128">
            <v>1</v>
          </cell>
        </row>
        <row r="129">
          <cell r="A129" t="str">
            <v>4786 КОЛБ.СНЭКИ Папа может в/к мгс 1/70_5  ОСТАНКИНО</v>
          </cell>
          <cell r="D129">
            <v>82</v>
          </cell>
          <cell r="F129">
            <v>82</v>
          </cell>
        </row>
        <row r="130">
          <cell r="A130" t="str">
            <v>4813 ФИЛЕЙНАЯ Папа может вар п/о_Л   ОСТАНКИНО</v>
          </cell>
          <cell r="D130">
            <v>472.75</v>
          </cell>
          <cell r="F130">
            <v>472.75</v>
          </cell>
        </row>
        <row r="131">
          <cell r="A131" t="str">
            <v>4993 САЛЯМИ ИТАЛЬЯНСКАЯ с/к в/у 1/250*8_120c ОСТАНКИНО</v>
          </cell>
          <cell r="D131">
            <v>464</v>
          </cell>
          <cell r="F131">
            <v>464</v>
          </cell>
        </row>
        <row r="132">
          <cell r="A132" t="str">
            <v>5246 ДОКТОРСКАЯ ПРЕМИУМ вар б/о мгс_30с ОСТАНКИНО</v>
          </cell>
          <cell r="D132">
            <v>39.200000000000003</v>
          </cell>
          <cell r="F132">
            <v>39.200000000000003</v>
          </cell>
        </row>
        <row r="133">
          <cell r="A133" t="str">
            <v>5247 РУССКАЯ ПРЕМИУМ вар б/о мгс_30с ОСТАНКИНО</v>
          </cell>
          <cell r="D133">
            <v>10.6</v>
          </cell>
          <cell r="F133">
            <v>10.6</v>
          </cell>
        </row>
        <row r="134">
          <cell r="A134" t="str">
            <v>5341 СЕРВЕЛАТ ОХОТНИЧИЙ в/к в/у  ОСТАНКИНО</v>
          </cell>
          <cell r="D134">
            <v>490.2</v>
          </cell>
          <cell r="F134">
            <v>490.2</v>
          </cell>
        </row>
        <row r="135">
          <cell r="A135" t="str">
            <v>5483 ЭКСТРА Папа может с/к в/у 1/250 8шт.   ОСТАНКИНО</v>
          </cell>
          <cell r="D135">
            <v>788</v>
          </cell>
          <cell r="F135">
            <v>788</v>
          </cell>
        </row>
        <row r="136">
          <cell r="A136" t="str">
            <v>5544 Сервелат Финский в/к в/у_45с НОВАЯ ОСТАНКИНО</v>
          </cell>
          <cell r="D136">
            <v>1104.057</v>
          </cell>
          <cell r="F136">
            <v>1104.057</v>
          </cell>
        </row>
        <row r="137">
          <cell r="A137" t="str">
            <v>5679 САЛЯМИ ИТАЛЬЯНСКАЯ с/к в/у 1/150_60с ОСТАНКИНО</v>
          </cell>
          <cell r="D137">
            <v>157</v>
          </cell>
          <cell r="F137">
            <v>157</v>
          </cell>
        </row>
        <row r="138">
          <cell r="A138" t="str">
            <v>5682 САЛЯМИ МЕЛКОЗЕРНЕНАЯ с/к в/у 1/120_60с   ОСТАНКИНО</v>
          </cell>
          <cell r="D138">
            <v>2196</v>
          </cell>
          <cell r="F138">
            <v>2196</v>
          </cell>
        </row>
        <row r="139">
          <cell r="A139" t="str">
            <v>5706 АРОМАТНАЯ Папа может с/к в/у 1/250 8шт.  ОСТАНКИНО</v>
          </cell>
          <cell r="D139">
            <v>707</v>
          </cell>
          <cell r="F139">
            <v>707</v>
          </cell>
        </row>
        <row r="140">
          <cell r="A140" t="str">
            <v>5708 ПОСОЛЬСКАЯ Папа может с/к в/у ОСТАНКИНО</v>
          </cell>
          <cell r="D140">
            <v>38.9</v>
          </cell>
          <cell r="F140">
            <v>38.9</v>
          </cell>
        </row>
        <row r="141">
          <cell r="A141" t="str">
            <v>5851 ЭКСТРА Папа может вар п/о   ОСТАНКИНО</v>
          </cell>
          <cell r="D141">
            <v>309.55</v>
          </cell>
          <cell r="F141">
            <v>309.55</v>
          </cell>
        </row>
        <row r="142">
          <cell r="A142" t="str">
            <v>5931 ОХОТНИЧЬЯ Папа может с/к в/у 1/220 8шт.   ОСТАНКИНО</v>
          </cell>
          <cell r="D142">
            <v>920</v>
          </cell>
          <cell r="F142">
            <v>920</v>
          </cell>
        </row>
        <row r="143">
          <cell r="A143" t="str">
            <v>6004 РАГУ СВИНОЕ 1кг 8шт.зам_120с ОСТАНКИНО</v>
          </cell>
          <cell r="D143">
            <v>64</v>
          </cell>
          <cell r="F143">
            <v>64</v>
          </cell>
        </row>
        <row r="144">
          <cell r="A144" t="str">
            <v>6158 ВРЕМЯ ОЛИВЬЕ Папа может вар п/о 0.4кг   ОСТАНКИНО</v>
          </cell>
          <cell r="D144">
            <v>1222</v>
          </cell>
          <cell r="F144">
            <v>1222</v>
          </cell>
        </row>
        <row r="145">
          <cell r="A145" t="str">
            <v>6200 ГРУДИНКА ПРЕМИУМ к/в мл/к в/у 0.3кг  ОСТАНКИНО</v>
          </cell>
          <cell r="D145">
            <v>511</v>
          </cell>
          <cell r="F145">
            <v>511</v>
          </cell>
        </row>
        <row r="146">
          <cell r="A146" t="str">
            <v>6201 ГРУДИНКА ПРЕМИУМ к/в с/н в/у 1/150 8 шт ОСТАНКИНО</v>
          </cell>
          <cell r="D146">
            <v>5</v>
          </cell>
          <cell r="F146">
            <v>5</v>
          </cell>
        </row>
        <row r="147">
          <cell r="A147" t="str">
            <v>6206 СВИНИНА ПО-ДОМАШНЕМУ к/в мл/к в/у 0.3кг  ОСТАНКИНО</v>
          </cell>
          <cell r="D147">
            <v>364</v>
          </cell>
          <cell r="F147">
            <v>364</v>
          </cell>
        </row>
        <row r="148">
          <cell r="A148" t="str">
            <v>6221 НЕАПОЛИТАНСКИЙ ДУЭТ с/к с/н мгс 1/90  ОСТАНКИНО</v>
          </cell>
          <cell r="D148">
            <v>332</v>
          </cell>
          <cell r="F148">
            <v>332</v>
          </cell>
        </row>
        <row r="149">
          <cell r="A149" t="str">
            <v>6222 ИТАЛЬЯНСКОЕ АССОРТИ с/в с/н мгс 1/90 ОСТАНКИНО</v>
          </cell>
          <cell r="D149">
            <v>142</v>
          </cell>
          <cell r="F149">
            <v>142</v>
          </cell>
        </row>
        <row r="150">
          <cell r="A150" t="str">
            <v>6228 МЯСНОЕ АССОРТИ к/з с/н мгс 1/90 10шт.  ОСТАНКИНО</v>
          </cell>
          <cell r="D150">
            <v>263</v>
          </cell>
          <cell r="F150">
            <v>263</v>
          </cell>
        </row>
        <row r="151">
          <cell r="A151" t="str">
            <v>6247 ДОМАШНЯЯ Папа может вар п/о 0,4кг 8шт.  ОСТАНКИНО</v>
          </cell>
          <cell r="D151">
            <v>236</v>
          </cell>
          <cell r="F151">
            <v>236</v>
          </cell>
        </row>
        <row r="152">
          <cell r="A152" t="str">
            <v>6268 ГОВЯЖЬЯ Папа может вар п/о 0,4кг 8 шт.  ОСТАНКИНО</v>
          </cell>
          <cell r="D152">
            <v>478</v>
          </cell>
          <cell r="F152">
            <v>478</v>
          </cell>
        </row>
        <row r="153">
          <cell r="A153" t="str">
            <v>6279 КОРЕЙКА ПО-ОСТ.к/в в/с с/н в/у 1/150_45с  ОСТАНКИНО</v>
          </cell>
          <cell r="D153">
            <v>358</v>
          </cell>
          <cell r="F153">
            <v>361</v>
          </cell>
        </row>
        <row r="154">
          <cell r="A154" t="str">
            <v>6303 МЯСНЫЕ Папа может сос п/о мгс 1.5*3  ОСТАНКИНО</v>
          </cell>
          <cell r="D154">
            <v>343.5</v>
          </cell>
          <cell r="F154">
            <v>343.5</v>
          </cell>
        </row>
        <row r="155">
          <cell r="A155" t="str">
            <v>6324 ДОКТОРСКАЯ ГОСТ вар п/о 0.4кг 8шт.  ОСТАНКИНО</v>
          </cell>
          <cell r="D155">
            <v>130</v>
          </cell>
          <cell r="F155">
            <v>130</v>
          </cell>
        </row>
        <row r="156">
          <cell r="A156" t="str">
            <v>6325 ДОКТОРСКАЯ ПРЕМИУМ вар п/о 0.4кг 8шт.  ОСТАНКИНО</v>
          </cell>
          <cell r="D156">
            <v>485</v>
          </cell>
          <cell r="F156">
            <v>485</v>
          </cell>
        </row>
        <row r="157">
          <cell r="A157" t="str">
            <v>6333 МЯСНАЯ Папа может вар п/о 0.4кг 8шт.  ОСТАНКИНО</v>
          </cell>
          <cell r="D157">
            <v>5180</v>
          </cell>
          <cell r="F157">
            <v>5182</v>
          </cell>
        </row>
        <row r="158">
          <cell r="A158" t="str">
            <v>6340 ДОМАШНИЙ РЕЦЕПТ Коровино 0.5кг 8шт.  ОСТАНКИНО</v>
          </cell>
          <cell r="D158">
            <v>507</v>
          </cell>
          <cell r="F158">
            <v>507</v>
          </cell>
        </row>
        <row r="159">
          <cell r="A159" t="str">
            <v>6341 ДОМАШНИЙ РЕЦЕПТ СО ШПИКОМ Коровино 0.5кг  ОСТАНКИНО</v>
          </cell>
          <cell r="D159">
            <v>31</v>
          </cell>
          <cell r="F159">
            <v>31</v>
          </cell>
        </row>
        <row r="160">
          <cell r="A160" t="str">
            <v>6344 СОЧНАЯ Папа может вар п/о 0.4кг  ОСТАНКИНО</v>
          </cell>
          <cell r="D160">
            <v>7</v>
          </cell>
          <cell r="F160">
            <v>7</v>
          </cell>
        </row>
        <row r="161">
          <cell r="A161" t="str">
            <v>6353 ЭКСТРА Папа может вар п/о 0.4кг 8шт.  ОСТАНКИНО</v>
          </cell>
          <cell r="D161">
            <v>2601</v>
          </cell>
          <cell r="F161">
            <v>2601</v>
          </cell>
        </row>
        <row r="162">
          <cell r="A162" t="str">
            <v>6392 ФИЛЕЙНАЯ Папа может вар п/о 0.4кг. ОСТАНКИНО</v>
          </cell>
          <cell r="D162">
            <v>4615</v>
          </cell>
          <cell r="F162">
            <v>4615</v>
          </cell>
        </row>
        <row r="163">
          <cell r="A163" t="str">
            <v>6411 ВЕТЧ.РУБЛЕНАЯ ПМ в/у срез 0.3кг 6шт.  ОСТАНКИНО</v>
          </cell>
          <cell r="D163">
            <v>133</v>
          </cell>
          <cell r="F163">
            <v>133</v>
          </cell>
        </row>
        <row r="164">
          <cell r="A164" t="str">
            <v>6415 БАЛЫКОВАЯ Коровино п/к в/у 0.84кг 6шт.  ОСТАНКИНО</v>
          </cell>
          <cell r="D164">
            <v>53</v>
          </cell>
          <cell r="F164">
            <v>53</v>
          </cell>
        </row>
        <row r="165">
          <cell r="A165" t="str">
            <v>6426 КЛАССИЧЕСКАЯ ПМ вар п/о 0.3кг 8шт.  ОСТАНКИНО</v>
          </cell>
          <cell r="D165">
            <v>1756</v>
          </cell>
          <cell r="F165">
            <v>1756</v>
          </cell>
        </row>
        <row r="166">
          <cell r="A166" t="str">
            <v>6448 СВИНИНА МАДЕРА с/к с/н в/у 1/100 10шт.   ОСТАНКИНО</v>
          </cell>
          <cell r="D166">
            <v>199</v>
          </cell>
          <cell r="F166">
            <v>199</v>
          </cell>
        </row>
        <row r="167">
          <cell r="A167" t="str">
            <v>6453 ЭКСТРА Папа может с/к с/н в/у 1/100 14шт.   ОСТАНКИНО</v>
          </cell>
          <cell r="D167">
            <v>1690</v>
          </cell>
          <cell r="F167">
            <v>1690</v>
          </cell>
        </row>
        <row r="168">
          <cell r="A168" t="str">
            <v>6454 АРОМАТНАЯ с/к с/н в/у 1/100 14шт.  ОСТАНКИНО</v>
          </cell>
          <cell r="D168">
            <v>1393</v>
          </cell>
          <cell r="F168">
            <v>1393</v>
          </cell>
        </row>
        <row r="169">
          <cell r="A169" t="str">
            <v>6459 СЕРВЕЛАТ ШВЕЙЦАРСК. в/к с/н в/у 1/100*10  ОСТАНКИНО</v>
          </cell>
          <cell r="D169">
            <v>560</v>
          </cell>
          <cell r="F169">
            <v>560</v>
          </cell>
        </row>
        <row r="170">
          <cell r="A170" t="str">
            <v>6470 ВЕТЧ.МРАМОРНАЯ в/у_45с  ОСТАНКИНО</v>
          </cell>
          <cell r="D170">
            <v>37</v>
          </cell>
          <cell r="F170">
            <v>37</v>
          </cell>
        </row>
        <row r="171">
          <cell r="A171" t="str">
            <v>6492 ШПИК С ЧЕСНОК.И ПЕРЦЕМ к/в в/у 0.3кг_45c  ОСТАНКИНО</v>
          </cell>
          <cell r="D171">
            <v>174</v>
          </cell>
          <cell r="F171">
            <v>174</v>
          </cell>
        </row>
        <row r="172">
          <cell r="A172" t="str">
            <v>6495 ВЕТЧ.МРАМОРНАЯ в/у срез 0.3кг 6шт_45с  ОСТАНКИНО</v>
          </cell>
          <cell r="D172">
            <v>493</v>
          </cell>
          <cell r="F172">
            <v>493</v>
          </cell>
        </row>
        <row r="173">
          <cell r="A173" t="str">
            <v>6527 ШПИКАЧКИ СОЧНЫЕ ПМ сар б/о мгс 1*3 45с ОСТАНКИНО</v>
          </cell>
          <cell r="D173">
            <v>397.6</v>
          </cell>
          <cell r="F173">
            <v>397.6</v>
          </cell>
        </row>
        <row r="174">
          <cell r="A174" t="str">
            <v>6528 ШПИКАЧКИ СОЧНЫЕ ПМ сар б/о мгс 0.4кг 45с  ОСТАНКИНО</v>
          </cell>
          <cell r="D174">
            <v>20</v>
          </cell>
          <cell r="F174">
            <v>20</v>
          </cell>
        </row>
        <row r="175">
          <cell r="A175" t="str">
            <v>6586 МРАМОРНАЯ И БАЛЫКОВАЯ в/к с/н мгс 1/90 ОСТАНКИНО</v>
          </cell>
          <cell r="D175">
            <v>249</v>
          </cell>
          <cell r="F175">
            <v>249</v>
          </cell>
        </row>
        <row r="176">
          <cell r="A176" t="str">
            <v>6609 С ГОВЯДИНОЙ ПМ сар б/о мгс 0.4кг_45с ОСТАНКИНО</v>
          </cell>
          <cell r="D176">
            <v>46</v>
          </cell>
          <cell r="F176">
            <v>46</v>
          </cell>
        </row>
        <row r="177">
          <cell r="A177" t="str">
            <v>6616 МОЛОЧНЫЕ КЛАССИЧЕСКИЕ сос п/о в/у 0.3кг  ОСТАНКИНО</v>
          </cell>
          <cell r="D177">
            <v>459</v>
          </cell>
          <cell r="F177">
            <v>459</v>
          </cell>
        </row>
        <row r="178">
          <cell r="A178" t="str">
            <v>6653 ШПИКАЧКИ СОЧНЫЕ С БЕКОНОМ п/о мгс 0.3кг. ОСТАНКИНО</v>
          </cell>
          <cell r="D178">
            <v>3</v>
          </cell>
          <cell r="F178">
            <v>3</v>
          </cell>
        </row>
        <row r="179">
          <cell r="A179" t="str">
            <v>6666 БОЯНСКАЯ Папа может п/к в/у 0,28кг 8 шт. ОСТАНКИНО</v>
          </cell>
          <cell r="D179">
            <v>1150</v>
          </cell>
          <cell r="F179">
            <v>1152</v>
          </cell>
        </row>
        <row r="180">
          <cell r="A180" t="str">
            <v>6683 СЕРВЕЛАТ ЗЕРНИСТЫЙ ПМ в/к в/у 0,35кг  ОСТАНКИНО</v>
          </cell>
          <cell r="D180">
            <v>3067</v>
          </cell>
          <cell r="F180">
            <v>3068</v>
          </cell>
        </row>
        <row r="181">
          <cell r="A181" t="str">
            <v>6684 СЕРВЕЛАТ КАРЕЛЬСКИЙ ПМ в/к в/у 0.28кг  ОСТАНКИНО</v>
          </cell>
          <cell r="D181">
            <v>2561</v>
          </cell>
          <cell r="F181">
            <v>2561</v>
          </cell>
        </row>
        <row r="182">
          <cell r="A182" t="str">
            <v>6689 СЕРВЕЛАТ ОХОТНИЧИЙ ПМ в/к в/у 0,35кг 8шт  ОСТАНКИНО</v>
          </cell>
          <cell r="D182">
            <v>3066</v>
          </cell>
          <cell r="F182">
            <v>3078</v>
          </cell>
        </row>
        <row r="183">
          <cell r="A183" t="str">
            <v>6697 СЕРВЕЛАТ ФИНСКИЙ ПМ в/к в/у 0,35кг 8шт.  ОСТАНКИНО</v>
          </cell>
          <cell r="D183">
            <v>4964</v>
          </cell>
          <cell r="F183">
            <v>4964</v>
          </cell>
        </row>
        <row r="184">
          <cell r="A184" t="str">
            <v>6713 СОЧНЫЙ ГРИЛЬ ПМ сос п/о мгс 0.41кг 8шт.  ОСТАНКИНО</v>
          </cell>
          <cell r="D184">
            <v>1821</v>
          </cell>
          <cell r="F184">
            <v>1821</v>
          </cell>
        </row>
        <row r="185">
          <cell r="A185" t="str">
            <v>6724 МОЛОЧНЫЕ ПМ сос п/о мгс 0.41кг 10шт.  ОСТАНКИНО</v>
          </cell>
          <cell r="D185">
            <v>307</v>
          </cell>
          <cell r="F185">
            <v>307</v>
          </cell>
        </row>
        <row r="186">
          <cell r="A186" t="str">
            <v>6762 СЛИВОЧНЫЕ сос ц/о мгс 0.41кг 8шт.  ОСТАНКИНО</v>
          </cell>
          <cell r="D186">
            <v>84</v>
          </cell>
          <cell r="F186">
            <v>84</v>
          </cell>
        </row>
        <row r="187">
          <cell r="A187" t="str">
            <v>6765 РУБЛЕНЫЕ сос ц/о мгс 0.36кг 6шт.  ОСТАНКИНО</v>
          </cell>
          <cell r="D187">
            <v>652</v>
          </cell>
          <cell r="F187">
            <v>652</v>
          </cell>
        </row>
        <row r="188">
          <cell r="A188" t="str">
            <v>6773 САЛЯМИ Папа может п/к в/у 0,28кг 8шт.  ОСТАНКИНО</v>
          </cell>
          <cell r="D188">
            <v>634</v>
          </cell>
          <cell r="F188">
            <v>634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281</v>
          </cell>
          <cell r="F190">
            <v>281</v>
          </cell>
        </row>
        <row r="191">
          <cell r="A191" t="str">
            <v>6793 БАЛЫКОВАЯ в/к в/у 0,33кг 8шт.  ОСТАНКИНО</v>
          </cell>
          <cell r="D191">
            <v>538</v>
          </cell>
          <cell r="F191">
            <v>538</v>
          </cell>
        </row>
        <row r="192">
          <cell r="A192" t="str">
            <v>6794 БАЛЫКОВАЯ в/к в/у  ОСТАНКИНО</v>
          </cell>
          <cell r="D192">
            <v>10.16</v>
          </cell>
          <cell r="F192">
            <v>10.16</v>
          </cell>
        </row>
        <row r="193">
          <cell r="A193" t="str">
            <v>6801 ОСТАНКИНСКАЯ вар п/о 0.4кг 8шт.  ОСТАНКИНО</v>
          </cell>
          <cell r="D193">
            <v>10</v>
          </cell>
          <cell r="F193">
            <v>10</v>
          </cell>
        </row>
        <row r="194">
          <cell r="A194" t="str">
            <v>6829 МОЛОЧНЫЕ КЛАССИЧЕСКИЕ сос п/о мгс 2*4_С  ОСТАНКИНО</v>
          </cell>
          <cell r="D194">
            <v>518.20000000000005</v>
          </cell>
          <cell r="F194">
            <v>518.20000000000005</v>
          </cell>
        </row>
        <row r="195">
          <cell r="A195" t="str">
            <v>6837 ФИЛЕЙНЫЕ Папа Может сос ц/о мгс 0.4кг  ОСТАНКИНО</v>
          </cell>
          <cell r="D195">
            <v>1050</v>
          </cell>
          <cell r="F195">
            <v>1050</v>
          </cell>
        </row>
        <row r="196">
          <cell r="A196" t="str">
            <v>6842 ДЫМОВИЦА ИЗ ОКОРОКА к/в мл/к в/у 0,3кг  ОСТАНКИНО</v>
          </cell>
          <cell r="D196">
            <v>83</v>
          </cell>
          <cell r="F196">
            <v>83</v>
          </cell>
        </row>
        <row r="197">
          <cell r="A197" t="str">
            <v>6861 ДОМАШНИЙ РЕЦЕПТ Коровино вар п/о  ОСТАНКИНО</v>
          </cell>
          <cell r="D197">
            <v>213.36099999999999</v>
          </cell>
          <cell r="F197">
            <v>213.36099999999999</v>
          </cell>
        </row>
        <row r="198">
          <cell r="A198" t="str">
            <v>6862 ДОМАШНИЙ РЕЦЕПТ СО ШПИК. Коровино вар п/о  ОСТАНКИНО</v>
          </cell>
          <cell r="D198">
            <v>33.5</v>
          </cell>
          <cell r="F198">
            <v>33.5</v>
          </cell>
        </row>
        <row r="199">
          <cell r="A199" t="str">
            <v>6866 ВЕТЧ.НЕЖНАЯ Коровино п/о_Маяк  ОСТАНКИНО</v>
          </cell>
          <cell r="D199">
            <v>156</v>
          </cell>
          <cell r="F199">
            <v>156</v>
          </cell>
        </row>
        <row r="200">
          <cell r="A200" t="str">
            <v>6877 В ОБВЯЗКЕ вар п/о  ОСТАНКИНО</v>
          </cell>
          <cell r="D200">
            <v>10.577999999999999</v>
          </cell>
          <cell r="F200">
            <v>10.577999999999999</v>
          </cell>
        </row>
        <row r="201">
          <cell r="A201" t="str">
            <v>6909 ДЛЯ ДЕТЕЙ сос п/о мгс 0.33кг 8шт.  ОСТАНКИНО</v>
          </cell>
          <cell r="D201">
            <v>399</v>
          </cell>
          <cell r="F201">
            <v>399</v>
          </cell>
        </row>
        <row r="202">
          <cell r="A202" t="str">
            <v>6955 СОЧНЫЕ Папа может сос п/о мгс1.5*4_А Останкино</v>
          </cell>
          <cell r="D202">
            <v>9</v>
          </cell>
          <cell r="F202">
            <v>9</v>
          </cell>
        </row>
        <row r="203">
          <cell r="A203" t="str">
            <v>6962 МЯСНИКС ПМ сос б/о мгс 1/160 10шт.  ОСТАНКИНО</v>
          </cell>
          <cell r="D203">
            <v>6</v>
          </cell>
          <cell r="F203">
            <v>6</v>
          </cell>
        </row>
        <row r="204">
          <cell r="A204" t="str">
            <v>6987 СУПЕР СЫТНЫЕ ПМ сос п/о мгс 0.6кг 8 шт.  ОСТАНКИНО</v>
          </cell>
          <cell r="D204">
            <v>43</v>
          </cell>
          <cell r="F204">
            <v>43</v>
          </cell>
        </row>
        <row r="205">
          <cell r="A205" t="str">
            <v>7001 КЛАССИЧЕСКИЕ Папа может сар б/о мгс 1*3  ОСТАНКИНО</v>
          </cell>
          <cell r="D205">
            <v>264.7</v>
          </cell>
          <cell r="F205">
            <v>264.7</v>
          </cell>
        </row>
        <row r="206">
          <cell r="A206" t="str">
            <v>7035 ВЕТЧ.КЛАССИЧЕСКАЯ ПМ п/о 0.35кг 8шт.  ОСТАНКИНО</v>
          </cell>
          <cell r="D206">
            <v>133</v>
          </cell>
          <cell r="F206">
            <v>133</v>
          </cell>
        </row>
        <row r="207">
          <cell r="A207" t="str">
            <v>7038 С ГОВЯДИНОЙ ПМ сос п/о мгс 1.5*4  ОСТАНКИНО</v>
          </cell>
          <cell r="D207">
            <v>191.1</v>
          </cell>
          <cell r="F207">
            <v>191.1</v>
          </cell>
        </row>
        <row r="208">
          <cell r="A208" t="str">
            <v>7040 С ИНДЕЙКОЙ ПМ сос ц/о в/у 1/270 8шт.  ОСТАНКИНО</v>
          </cell>
          <cell r="D208">
            <v>183</v>
          </cell>
          <cell r="F208">
            <v>183</v>
          </cell>
        </row>
        <row r="209">
          <cell r="A209" t="str">
            <v>7052 ПЕППЕРОНИ с/к с/н мгс 1*2_HRC  ОСТАНКИНО</v>
          </cell>
          <cell r="D209">
            <v>7</v>
          </cell>
          <cell r="F209">
            <v>7</v>
          </cell>
        </row>
        <row r="210">
          <cell r="A210" t="str">
            <v>7053 БЕКОН ДЛЯ КУЛИНАРИИ с/к с/н мгс 1*2_HRC  ОСТАНКИНО</v>
          </cell>
          <cell r="D210">
            <v>24</v>
          </cell>
          <cell r="F210">
            <v>24</v>
          </cell>
        </row>
        <row r="211">
          <cell r="A211" t="str">
            <v>7059 ШПИКАЧКИ СОЧНЫЕ С БЕК. п/о мгс 0.3кг_60с  ОСТАНКИНО</v>
          </cell>
          <cell r="D211">
            <v>136</v>
          </cell>
          <cell r="F211">
            <v>136</v>
          </cell>
        </row>
        <row r="212">
          <cell r="A212" t="str">
            <v>7066 СОЧНЫЕ ПМ сос п/о мгс 0.41кг 10шт_50с  ОСТАНКИНО</v>
          </cell>
          <cell r="D212">
            <v>8075</v>
          </cell>
          <cell r="F212">
            <v>8075</v>
          </cell>
        </row>
        <row r="213">
          <cell r="A213" t="str">
            <v>7070 СОЧНЫЕ ПМ сос п/о мгс 1.5*4_А_50с  ОСТАНКИНО</v>
          </cell>
          <cell r="D213">
            <v>3124.2</v>
          </cell>
          <cell r="F213">
            <v>3124.2</v>
          </cell>
        </row>
        <row r="214">
          <cell r="A214" t="str">
            <v>7073 МОЛОЧ.ПРЕМИУМ ПМ сос п/о в/у 1/350_50с  ОСТАНКИНО</v>
          </cell>
          <cell r="D214">
            <v>2477</v>
          </cell>
          <cell r="F214">
            <v>2477</v>
          </cell>
        </row>
        <row r="215">
          <cell r="A215" t="str">
            <v>7074 МОЛОЧ.ПРЕМИУМ ПМ сос п/о мгс 0.6кг_50с  ОСТАНКИНО</v>
          </cell>
          <cell r="D215">
            <v>275</v>
          </cell>
          <cell r="F215">
            <v>275</v>
          </cell>
        </row>
        <row r="216">
          <cell r="A216" t="str">
            <v>7075 МОЛОЧ.ПРЕМИУМ ПМ сос п/о мгс 1.5*4_О_50с  ОСТАНКИНО</v>
          </cell>
          <cell r="D216">
            <v>295.60000000000002</v>
          </cell>
          <cell r="F216">
            <v>295.60000000000002</v>
          </cell>
        </row>
        <row r="217">
          <cell r="A217" t="str">
            <v>7077 МЯСНЫЕ С ГОВЯД.ПМ сос п/о мгс 0.4кг_50с  ОСТАНКИНО</v>
          </cell>
          <cell r="D217">
            <v>1622</v>
          </cell>
          <cell r="F217">
            <v>1622</v>
          </cell>
        </row>
        <row r="218">
          <cell r="A218" t="str">
            <v>7080 СЛИВОЧНЫЕ ПМ сос п/о мгс 0.41кг 10шт. 50с  ОСТАНКИНО</v>
          </cell>
          <cell r="D218">
            <v>3185</v>
          </cell>
          <cell r="F218">
            <v>3185</v>
          </cell>
        </row>
        <row r="219">
          <cell r="A219" t="str">
            <v>7082 СЛИВОЧНЫЕ ПМ сос п/о мгс 1.5*4_50с  ОСТАНКИНО</v>
          </cell>
          <cell r="D219">
            <v>203.9</v>
          </cell>
          <cell r="F219">
            <v>203.9</v>
          </cell>
        </row>
        <row r="220">
          <cell r="A220" t="str">
            <v>7087 ШПИК С ЧЕСНОК.И ПЕРЦЕМ к/в в/у 0.3кг_50с  ОСТАНКИНО</v>
          </cell>
          <cell r="D220">
            <v>21</v>
          </cell>
          <cell r="F220">
            <v>21</v>
          </cell>
        </row>
        <row r="221">
          <cell r="A221" t="str">
            <v>7090 СВИНИНА ПО-ДОМ. к/в мл/к в/у 0.3кг_50с  ОСТАНКИНО</v>
          </cell>
          <cell r="D221">
            <v>376</v>
          </cell>
          <cell r="F221">
            <v>376</v>
          </cell>
        </row>
        <row r="222">
          <cell r="A222" t="str">
            <v>7092 БЕКОН Папа может с/к с/н в/у 1/140_50с  ОСТАНКИНО</v>
          </cell>
          <cell r="D222">
            <v>845</v>
          </cell>
          <cell r="F222">
            <v>845</v>
          </cell>
        </row>
        <row r="223">
          <cell r="A223" t="str">
            <v>7103 БЕКОН с/к с/н в/у 1/180 10шт.  ОСТАНКИНО</v>
          </cell>
          <cell r="D223">
            <v>263</v>
          </cell>
          <cell r="F223">
            <v>263</v>
          </cell>
        </row>
        <row r="224">
          <cell r="A224" t="str">
            <v>7105 МИЛАНО с/к с/н мгс 1/90 12шт.  ОСТАНКИНО</v>
          </cell>
          <cell r="D224">
            <v>37</v>
          </cell>
          <cell r="F224">
            <v>37</v>
          </cell>
        </row>
        <row r="225">
          <cell r="A225" t="str">
            <v>7106 ТОСКАНО с/к с/н мгс 1/90 12шт.  ОСТАНКИНО</v>
          </cell>
          <cell r="D225">
            <v>40</v>
          </cell>
          <cell r="F225">
            <v>40</v>
          </cell>
        </row>
        <row r="226">
          <cell r="A226" t="str">
            <v>7107 САН-РЕМО с/в с/н мгс 1/90 12шт.  ОСТАНКИНО</v>
          </cell>
          <cell r="D226">
            <v>40</v>
          </cell>
          <cell r="F226">
            <v>40</v>
          </cell>
        </row>
        <row r="227">
          <cell r="A227" t="str">
            <v>7126 МОЛОЧНАЯ Останкино вар п/о 0.4кг 8шт.  ОСТАНКИНО</v>
          </cell>
          <cell r="D227">
            <v>11</v>
          </cell>
          <cell r="F227">
            <v>11</v>
          </cell>
        </row>
        <row r="228">
          <cell r="A228" t="str">
            <v>7149 БАЛЫКОВАЯ Коровино п/к в/у 0.84кг_50с  ОСТАНКИНО</v>
          </cell>
          <cell r="D228">
            <v>14</v>
          </cell>
          <cell r="F228">
            <v>14</v>
          </cell>
        </row>
        <row r="229">
          <cell r="A229" t="str">
            <v>7169 СЕРВЕЛАТ ОХОТНИЧИЙ ПМ в/к в/у 0.35кг_50с  ОСТАНКИНО</v>
          </cell>
          <cell r="D229">
            <v>516</v>
          </cell>
          <cell r="F229">
            <v>516</v>
          </cell>
        </row>
        <row r="230">
          <cell r="A230" t="str">
            <v>7173 БОЯNСКАЯ ПМ п/к в/у 0.28кг 8шт_50с  ОСТАНКИНО</v>
          </cell>
          <cell r="D230">
            <v>232</v>
          </cell>
          <cell r="F230">
            <v>232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145</v>
          </cell>
          <cell r="F231">
            <v>145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155</v>
          </cell>
          <cell r="F232">
            <v>155</v>
          </cell>
        </row>
        <row r="233">
          <cell r="A233" t="str">
            <v>Балыковая с/к 200 гр. срез "Эликатессе" термоформ.пак.  СПК</v>
          </cell>
          <cell r="D233">
            <v>75</v>
          </cell>
          <cell r="F233">
            <v>75</v>
          </cell>
        </row>
        <row r="234">
          <cell r="A234" t="str">
            <v>БОНУС МОЛОЧНЫЕ КЛАССИЧЕСКИЕ сос п/о в/у 0.3кг (6084)  ОСТАНКИНО</v>
          </cell>
          <cell r="D234">
            <v>31</v>
          </cell>
          <cell r="F234">
            <v>31</v>
          </cell>
        </row>
        <row r="235">
          <cell r="A235" t="str">
            <v>БОНУС МОЛОЧНЫЕ КЛАССИЧЕСКИЕ сос п/о мгс 2*4_С (4980)  ОСТАНКИНО</v>
          </cell>
          <cell r="D235">
            <v>12</v>
          </cell>
          <cell r="F235">
            <v>12</v>
          </cell>
        </row>
        <row r="236">
          <cell r="A236" t="str">
            <v>БОНУС СОЧНЫЕ Папа может сос п/о мгс 1.5*4 (6954)  ОСТАНКИНО</v>
          </cell>
          <cell r="D236">
            <v>428.5</v>
          </cell>
          <cell r="F236">
            <v>428.5</v>
          </cell>
        </row>
        <row r="237">
          <cell r="A237" t="str">
            <v>БОНУС СОЧНЫЕ сос п/о мгс 0.41кг_UZ (6087)  ОСТАНКИНО</v>
          </cell>
          <cell r="D237">
            <v>96</v>
          </cell>
          <cell r="F237">
            <v>96</v>
          </cell>
        </row>
        <row r="238">
          <cell r="A238" t="str">
            <v>БОНУС_ 017  Сосиски Вязанка Сливочные, Вязанка амицел ВЕС.ПОКОМ</v>
          </cell>
          <cell r="F238">
            <v>540.33900000000006</v>
          </cell>
        </row>
        <row r="239">
          <cell r="A239" t="str">
            <v>БОНУС_ 456  Колбаса Филейная ТМ Особый рецепт ВЕС большой батон  ПОКОМ</v>
          </cell>
          <cell r="F239">
            <v>1198.7460000000001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10</v>
          </cell>
        </row>
        <row r="241">
          <cell r="A241" t="str">
            <v>БОНУС_079  Колбаса Сервелат Кремлевский,  0.35 кг, ПОКОМ</v>
          </cell>
          <cell r="F241">
            <v>1</v>
          </cell>
        </row>
        <row r="242">
          <cell r="A242" t="str">
            <v>БОНУС_302  Сосиски Сочинки по-баварски,  0.4кг, ТМ Стародворье  ПОКОМ</v>
          </cell>
          <cell r="F242">
            <v>7</v>
          </cell>
        </row>
        <row r="243">
          <cell r="A243" t="str">
            <v>БОНУС_336  Ветчина Сливушка с индейкой ТМ Вязанка. ВЕС  ПОКОМ</v>
          </cell>
          <cell r="F243">
            <v>1.35</v>
          </cell>
        </row>
        <row r="244">
          <cell r="A244" t="str">
            <v>БОНУС_412  Сосиски Баварские ТМ Стародворье 0,35 кг ПОКОМ</v>
          </cell>
          <cell r="F244">
            <v>1143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603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5</v>
          </cell>
        </row>
        <row r="247">
          <cell r="A247" t="str">
            <v>БОНУС_Колбаса вареная Филейская ТМ Вязанка. ВЕС  ПОКОМ</v>
          </cell>
          <cell r="F247">
            <v>2.5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363</v>
          </cell>
        </row>
        <row r="249">
          <cell r="A249" t="str">
            <v>БОНУС_Пельмени Бульмени с говядиной и свининой ТМ Горячая штучка. флоу-пак сфера 0,4 кг ПОКОМ</v>
          </cell>
          <cell r="F249">
            <v>236</v>
          </cell>
        </row>
        <row r="250">
          <cell r="A250" t="str">
            <v>Бутербродная вареная 0,47 кг шт.  СПК</v>
          </cell>
          <cell r="D250">
            <v>70</v>
          </cell>
          <cell r="F250">
            <v>70</v>
          </cell>
        </row>
        <row r="251">
          <cell r="A251" t="str">
            <v>Вацлавская п/к (черева) 390 гр.шт. термоус.пак  СПК</v>
          </cell>
          <cell r="D251">
            <v>71</v>
          </cell>
          <cell r="F251">
            <v>71</v>
          </cell>
        </row>
        <row r="252">
          <cell r="A252" t="str">
            <v>Готовые бельмеши сочные с мясом ТМ Горячая штучка 0,3кг зам  ПОКОМ</v>
          </cell>
          <cell r="D252">
            <v>2</v>
          </cell>
          <cell r="F252">
            <v>299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2</v>
          </cell>
          <cell r="F253">
            <v>505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892</v>
          </cell>
          <cell r="F254">
            <v>2500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930</v>
          </cell>
          <cell r="F255">
            <v>2311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311</v>
          </cell>
        </row>
        <row r="257">
          <cell r="A257" t="str">
            <v>Грудинка "По-московски" в/к термоус.пак.  СПК</v>
          </cell>
          <cell r="D257">
            <v>31.495999999999999</v>
          </cell>
          <cell r="F257">
            <v>31.495999999999999</v>
          </cell>
        </row>
        <row r="258">
          <cell r="A258" t="str">
            <v>Гуцульская с/к "КолбасГрад" 160 гр.шт. термоус. пак  СПК</v>
          </cell>
          <cell r="D258">
            <v>146</v>
          </cell>
          <cell r="F258">
            <v>146</v>
          </cell>
        </row>
        <row r="259">
          <cell r="A259" t="str">
            <v>Дельгаро с/в "Эликатессе" 140 гр.шт.  СПК</v>
          </cell>
          <cell r="D259">
            <v>70</v>
          </cell>
          <cell r="F259">
            <v>70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189</v>
          </cell>
          <cell r="F260">
            <v>189</v>
          </cell>
        </row>
        <row r="261">
          <cell r="A261" t="str">
            <v>Докторская вареная в/с  СПК</v>
          </cell>
          <cell r="D261">
            <v>2.2160000000000002</v>
          </cell>
          <cell r="F261">
            <v>3.4260000000000002</v>
          </cell>
        </row>
        <row r="262">
          <cell r="A262" t="str">
            <v>Докторская вареная в/с 0,47 кг шт.  СПК</v>
          </cell>
          <cell r="D262">
            <v>47</v>
          </cell>
          <cell r="F262">
            <v>47</v>
          </cell>
        </row>
        <row r="263">
          <cell r="A263" t="str">
            <v>Докторская вареная термоус.пак. "Высокий вкус"  СПК</v>
          </cell>
          <cell r="D263">
            <v>78.400000000000006</v>
          </cell>
          <cell r="F263">
            <v>78.400000000000006</v>
          </cell>
        </row>
        <row r="264">
          <cell r="A264" t="str">
            <v>ЖАР-ладушки с клубникой и вишней ТМ Стародворье 0,2 кг ПОКОМ</v>
          </cell>
          <cell r="F264">
            <v>62</v>
          </cell>
        </row>
        <row r="265">
          <cell r="A265" t="str">
            <v>ЖАР-ладушки с мясом 0,2кг ТМ Стародворье  ПОКОМ</v>
          </cell>
          <cell r="D265">
            <v>2</v>
          </cell>
          <cell r="F265">
            <v>374</v>
          </cell>
        </row>
        <row r="266">
          <cell r="A266" t="str">
            <v>ЖАР-ладушки с яблоком и грушей ТМ Стародворье 0,2 кг. ПОКОМ</v>
          </cell>
          <cell r="F266">
            <v>58</v>
          </cell>
        </row>
        <row r="267">
          <cell r="A267" t="str">
            <v>Карбонад Юбилейный термоус.пак.  СПК</v>
          </cell>
          <cell r="D267">
            <v>26.35</v>
          </cell>
          <cell r="F267">
            <v>26.35</v>
          </cell>
        </row>
        <row r="268">
          <cell r="A268" t="str">
            <v>Классическая с/к 80 гр.шт.нар. (лоток с ср.защ.атм.)  СПК</v>
          </cell>
          <cell r="D268">
            <v>2</v>
          </cell>
          <cell r="F268">
            <v>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532</v>
          </cell>
          <cell r="F269">
            <v>532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591</v>
          </cell>
          <cell r="F270">
            <v>591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57</v>
          </cell>
          <cell r="F271">
            <v>57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7</v>
          </cell>
          <cell r="F272">
            <v>651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727</v>
          </cell>
          <cell r="F273">
            <v>1513</v>
          </cell>
        </row>
        <row r="274">
          <cell r="A274" t="str">
            <v>Ла Фаворте с/в "Эликатессе" 140 гр.шт.  СПК</v>
          </cell>
          <cell r="D274">
            <v>103</v>
          </cell>
          <cell r="F274">
            <v>103</v>
          </cell>
        </row>
        <row r="275">
          <cell r="A275" t="str">
            <v>Ливерная Печеночная "Просто выгодно" 0,3 кг.шт.  СПК</v>
          </cell>
          <cell r="D275">
            <v>135</v>
          </cell>
          <cell r="F275">
            <v>135</v>
          </cell>
        </row>
        <row r="276">
          <cell r="A276" t="str">
            <v>Любительская вареная термоус.пак. "Высокий вкус"  СПК</v>
          </cell>
          <cell r="D276">
            <v>87.4</v>
          </cell>
          <cell r="F276">
            <v>87.4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151.69999999999999</v>
          </cell>
        </row>
        <row r="278">
          <cell r="A278" t="str">
            <v>Мини-чебуречки с мясом ВЕС 5,5кг ТМ Зареченские  ПОКОМ</v>
          </cell>
          <cell r="F278">
            <v>132</v>
          </cell>
        </row>
        <row r="279">
          <cell r="A279" t="str">
            <v>Мини-шарики с курочкой и сыром ТМ Зареченские ВЕС  ПОКОМ</v>
          </cell>
          <cell r="F279">
            <v>186</v>
          </cell>
        </row>
        <row r="280">
          <cell r="A280" t="str">
            <v>Наггетсы Foodgital 0,25кг ТМ Горячая штучка  ПОКОМ</v>
          </cell>
          <cell r="F280">
            <v>30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2572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15</v>
          </cell>
          <cell r="F282">
            <v>1515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7</v>
          </cell>
          <cell r="F283">
            <v>1728</v>
          </cell>
        </row>
        <row r="284">
          <cell r="A284" t="str">
            <v>Наггетсы с куриным филе и сыром ТМ Вязанка 0,25 кг ПОКОМ</v>
          </cell>
          <cell r="D284">
            <v>4</v>
          </cell>
          <cell r="F284">
            <v>991</v>
          </cell>
        </row>
        <row r="285">
          <cell r="A285" t="str">
            <v>Наггетсы Хрустящие 0,3кг ТМ Зареченские  ПОКОМ</v>
          </cell>
          <cell r="F285">
            <v>183</v>
          </cell>
        </row>
        <row r="286">
          <cell r="A286" t="str">
            <v>Наггетсы Хрустящие ТМ Зареченские. ВЕС ПОКОМ</v>
          </cell>
          <cell r="D286">
            <v>18</v>
          </cell>
          <cell r="F286">
            <v>694</v>
          </cell>
        </row>
        <row r="287">
          <cell r="A287" t="str">
            <v>Оригинальная с перцем с/к  СПК</v>
          </cell>
          <cell r="D287">
            <v>54.5</v>
          </cell>
          <cell r="F287">
            <v>54.5</v>
          </cell>
        </row>
        <row r="288">
          <cell r="A288" t="str">
            <v>Оригинальная с перцем с/к 0,235 кг.шт.  СПК</v>
          </cell>
          <cell r="D288">
            <v>8</v>
          </cell>
          <cell r="F288">
            <v>8</v>
          </cell>
        </row>
        <row r="289">
          <cell r="A289" t="str">
            <v>Пекерсы с индейкой в сливочном соусе ТМ Горячая штучка 0,25 кг зам  ПОКОМ</v>
          </cell>
          <cell r="D289">
            <v>1</v>
          </cell>
          <cell r="F289">
            <v>248</v>
          </cell>
        </row>
        <row r="290">
          <cell r="A290" t="str">
            <v>Пельмени Grandmeni с говядиной и свининой 0,7кг ТМ Горячая штучка  ПОКОМ</v>
          </cell>
          <cell r="D290">
            <v>1</v>
          </cell>
          <cell r="F290">
            <v>132</v>
          </cell>
        </row>
        <row r="291">
          <cell r="A291" t="str">
            <v>Пельмени Бигбули #МЕГАВКУСИЩЕ с сочной грудинкой ТМ Горячая штучка 0,4 кг. ПОКОМ</v>
          </cell>
          <cell r="F291">
            <v>102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F292">
            <v>535</v>
          </cell>
        </row>
        <row r="293">
          <cell r="A293" t="str">
            <v>Пельмени Бигбули с мясом ТМ Горячая штучка. флоу-пак сфера 0,4 кг. ПОКОМ</v>
          </cell>
          <cell r="F293">
            <v>172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650</v>
          </cell>
          <cell r="F294">
            <v>1760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12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F296">
            <v>137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F297">
            <v>739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555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F299">
            <v>93.3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F300">
            <v>1065</v>
          </cell>
        </row>
        <row r="301">
          <cell r="A301" t="str">
            <v>Пельмени Бульмени с говядиной и свининой ТМ Горячая штучка. флоу-пак сфера 0,4 кг ПОКОМ</v>
          </cell>
          <cell r="D301">
            <v>2</v>
          </cell>
          <cell r="F301">
            <v>933</v>
          </cell>
        </row>
        <row r="302">
          <cell r="A302" t="str">
            <v>Пельмени Бульмени с говядиной и свининой ТМ Горячая штучка. флоу-пак сфера 0,7 кг ПОКОМ</v>
          </cell>
          <cell r="D302">
            <v>795</v>
          </cell>
          <cell r="F302">
            <v>2518</v>
          </cell>
        </row>
        <row r="303">
          <cell r="A303" t="str">
            <v>Пельмени Бульмени со сливочным маслом Горячая штучка 0,9 кг  ПОКОМ</v>
          </cell>
          <cell r="F303">
            <v>1</v>
          </cell>
        </row>
        <row r="304">
          <cell r="A304" t="str">
            <v>Пельмени Бульмени со сливочным маслом ТМ Горячая шт. 0,43 кг  ПОКОМ</v>
          </cell>
          <cell r="F304">
            <v>2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4</v>
          </cell>
          <cell r="F305">
            <v>1167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906</v>
          </cell>
          <cell r="F306">
            <v>3591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20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</v>
          </cell>
        </row>
        <row r="309">
          <cell r="A309" t="str">
            <v>Пельмени Медвежьи ушки с фермерскими сливками 0,7кг  ПОКОМ</v>
          </cell>
          <cell r="F309">
            <v>247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322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79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</v>
          </cell>
          <cell r="F312">
            <v>1212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198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305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8</v>
          </cell>
          <cell r="F315">
            <v>586</v>
          </cell>
        </row>
        <row r="316">
          <cell r="A316" t="str">
            <v>Пельмени Сочные сфера 0,8 кг ТМ Стародворье  ПОКОМ</v>
          </cell>
          <cell r="F316">
            <v>142</v>
          </cell>
        </row>
        <row r="317">
          <cell r="A317" t="str">
            <v>Пирожки с мясом 0,3кг ТМ Зареченские  ПОКОМ</v>
          </cell>
          <cell r="F317">
            <v>30</v>
          </cell>
        </row>
        <row r="318">
          <cell r="A318" t="str">
            <v>Пирожки с мясом 3,7кг ВЕС ТМ Зареченские  ПОКОМ</v>
          </cell>
          <cell r="F318">
            <v>133.20099999999999</v>
          </cell>
        </row>
        <row r="319">
          <cell r="A319" t="str">
            <v>Пирожки с яблоком и грушей ВЕС ТМ Зареченские  ПОКОМ</v>
          </cell>
          <cell r="F319">
            <v>7.4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28</v>
          </cell>
          <cell r="F320">
            <v>28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54</v>
          </cell>
          <cell r="F321">
            <v>54</v>
          </cell>
        </row>
        <row r="322">
          <cell r="A322" t="str">
            <v>Плавленый Сыр 45% "С грибами" СТМ "ПапаМожет 180гр  ОСТАНКИНО</v>
          </cell>
          <cell r="D322">
            <v>33</v>
          </cell>
          <cell r="F322">
            <v>33</v>
          </cell>
        </row>
        <row r="323">
          <cell r="A323" t="str">
            <v>Покровская вареная 0,47 кг шт.  СПК</v>
          </cell>
          <cell r="D323">
            <v>14</v>
          </cell>
          <cell r="F323">
            <v>14</v>
          </cell>
        </row>
        <row r="324">
          <cell r="A324" t="str">
            <v>ПолуКоп п/к 250 гр.шт. термоформ.пак.  СПК</v>
          </cell>
          <cell r="D324">
            <v>13</v>
          </cell>
          <cell r="F324">
            <v>13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7</v>
          </cell>
          <cell r="F325">
            <v>7</v>
          </cell>
        </row>
        <row r="326">
          <cell r="A326" t="str">
            <v>Ричеза с/к 230 гр.шт.  СПК</v>
          </cell>
          <cell r="D326">
            <v>54</v>
          </cell>
          <cell r="F326">
            <v>54</v>
          </cell>
        </row>
        <row r="327">
          <cell r="A327" t="str">
            <v>Российский сливочный 45% ТМ Папа Может, брус (2шт)  ОСТАНКИНО</v>
          </cell>
          <cell r="D327">
            <v>28.1</v>
          </cell>
          <cell r="F327">
            <v>28.1</v>
          </cell>
        </row>
        <row r="328">
          <cell r="A328" t="str">
            <v>Сальчетти с/к 230 гр.шт.  СПК</v>
          </cell>
          <cell r="D328">
            <v>144</v>
          </cell>
          <cell r="F328">
            <v>144</v>
          </cell>
        </row>
        <row r="329">
          <cell r="A329" t="str">
            <v>Сальчичон с/к 200 гр. срез "Эликатессе" термоформ.пак.  СПК</v>
          </cell>
          <cell r="D329">
            <v>10</v>
          </cell>
          <cell r="F329">
            <v>10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103</v>
          </cell>
          <cell r="F330">
            <v>103</v>
          </cell>
        </row>
        <row r="331">
          <cell r="A331" t="str">
            <v>Салями с/к 100 гр.шт.нар. (лоток с ср.защ.атм.)  СПК</v>
          </cell>
          <cell r="D331">
            <v>8</v>
          </cell>
          <cell r="F331">
            <v>8</v>
          </cell>
        </row>
        <row r="332">
          <cell r="A332" t="str">
            <v>Салями Трюфель с/в "Эликатессе" 0,16 кг.шт.  СПК</v>
          </cell>
          <cell r="D332">
            <v>110</v>
          </cell>
          <cell r="F332">
            <v>110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51</v>
          </cell>
          <cell r="F333">
            <v>51</v>
          </cell>
        </row>
        <row r="334">
          <cell r="A334" t="str">
            <v>Сардельки "Необыкновенные" (в ср.защ.атм.)  СПК</v>
          </cell>
          <cell r="D334">
            <v>1</v>
          </cell>
          <cell r="F334">
            <v>1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17</v>
          </cell>
          <cell r="F335">
            <v>17</v>
          </cell>
        </row>
        <row r="336">
          <cell r="A336" t="str">
            <v>Семейная с чесночком Экстра вареная  СПК</v>
          </cell>
          <cell r="D336">
            <v>17</v>
          </cell>
          <cell r="F336">
            <v>17</v>
          </cell>
        </row>
        <row r="337">
          <cell r="A337" t="str">
            <v>Сервелат Европейский в/к, в/с 0,38 кг.шт.термофор.пак  СПК</v>
          </cell>
          <cell r="D337">
            <v>84</v>
          </cell>
          <cell r="F337">
            <v>84</v>
          </cell>
        </row>
        <row r="338">
          <cell r="A338" t="str">
            <v>Сервелат Коньячный в/к 0,38 кг.шт термофор.пак  СПК</v>
          </cell>
          <cell r="D338">
            <v>5</v>
          </cell>
          <cell r="F338">
            <v>5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80</v>
          </cell>
          <cell r="F339">
            <v>82</v>
          </cell>
        </row>
        <row r="340">
          <cell r="A340" t="str">
            <v>Сервелат Финский в/к 0,38 кг.шт. термофор.пак.  СПК</v>
          </cell>
          <cell r="D340">
            <v>114</v>
          </cell>
          <cell r="F340">
            <v>114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98</v>
          </cell>
          <cell r="F341">
            <v>98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207</v>
          </cell>
          <cell r="F342">
            <v>207</v>
          </cell>
        </row>
        <row r="343">
          <cell r="A343" t="str">
            <v>Сибирская особая с/к 0,235 кг шт.  СПК</v>
          </cell>
          <cell r="D343">
            <v>228</v>
          </cell>
          <cell r="F343">
            <v>228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29</v>
          </cell>
          <cell r="F344">
            <v>31.797999999999998</v>
          </cell>
        </row>
        <row r="345">
          <cell r="A345" t="str">
            <v>Сосиски "Баварские" 0,36 кг.шт. вак.упак.  СПК</v>
          </cell>
          <cell r="D345">
            <v>4</v>
          </cell>
          <cell r="F345">
            <v>4</v>
          </cell>
        </row>
        <row r="346">
          <cell r="A346" t="str">
            <v>Сосиски "Молочные" 0,36 кг.шт. вак.упак.  СПК</v>
          </cell>
          <cell r="D346">
            <v>5</v>
          </cell>
          <cell r="F346">
            <v>5</v>
          </cell>
        </row>
        <row r="347">
          <cell r="A347" t="str">
            <v>Сосиски Мусульманские "Просто выгодно" (в ср.защ.атм.)  СПК</v>
          </cell>
          <cell r="D347">
            <v>17</v>
          </cell>
          <cell r="F347">
            <v>17</v>
          </cell>
        </row>
        <row r="348">
          <cell r="A348" t="str">
            <v>Сосиски Хот-дог подкопченные (лоток с ср.защ.атм.)  СПК</v>
          </cell>
          <cell r="D348">
            <v>19</v>
          </cell>
          <cell r="F348">
            <v>19</v>
          </cell>
        </row>
        <row r="349">
          <cell r="A349" t="str">
            <v>Сочный мегачебурек ТМ Зареченские ВЕС ПОКОМ</v>
          </cell>
          <cell r="D349">
            <v>4.9000000000000004</v>
          </cell>
          <cell r="F349">
            <v>202.64</v>
          </cell>
        </row>
        <row r="350">
          <cell r="A350" t="str">
            <v>Сыр "Пармезан" 40% кусок 180 гр  ОСТАНКИНО</v>
          </cell>
          <cell r="D350">
            <v>62</v>
          </cell>
          <cell r="F350">
            <v>62</v>
          </cell>
        </row>
        <row r="351">
          <cell r="A351" t="str">
            <v>Сыр Боккончини копченый 40% 100 гр.  ОСТАНКИНО</v>
          </cell>
          <cell r="D351">
            <v>116</v>
          </cell>
          <cell r="F351">
            <v>116</v>
          </cell>
        </row>
        <row r="352">
          <cell r="A352" t="str">
            <v>Сыр колбасный копченый Папа Может 400 гр  ОСТАНКИНО</v>
          </cell>
          <cell r="D352">
            <v>20</v>
          </cell>
          <cell r="F352">
            <v>20</v>
          </cell>
        </row>
        <row r="353">
          <cell r="A353" t="str">
            <v>Сыр ПАПА МОЖЕТ "Гауда Голд" 45% 180 г  ОСТАНКИНО</v>
          </cell>
          <cell r="D353">
            <v>344</v>
          </cell>
          <cell r="F353">
            <v>344</v>
          </cell>
        </row>
        <row r="354">
          <cell r="A354" t="str">
            <v>Сыр ПАПА МОЖЕТ "Голландский традиционный" 45% 180 г  ОСТАНКИНО</v>
          </cell>
          <cell r="D354">
            <v>831</v>
          </cell>
          <cell r="F354">
            <v>831</v>
          </cell>
        </row>
        <row r="355">
          <cell r="A355" t="str">
            <v>Сыр ПАПА МОЖЕТ "Министерский" 180гр, 45 %  ОСТАНКИНО</v>
          </cell>
          <cell r="D355">
            <v>107</v>
          </cell>
          <cell r="F355">
            <v>107</v>
          </cell>
        </row>
        <row r="356">
          <cell r="A356" t="str">
            <v>Сыр ПАПА МОЖЕТ "Папин завтрак" 180гр, 45 %  ОСТАНКИНО</v>
          </cell>
          <cell r="D356">
            <v>55</v>
          </cell>
          <cell r="F356">
            <v>55</v>
          </cell>
        </row>
        <row r="357">
          <cell r="A357" t="str">
            <v>Сыр ПАПА МОЖЕТ "Российский традиционный" 45% 180 г  ОСТАНКИНО</v>
          </cell>
          <cell r="D357">
            <v>711</v>
          </cell>
          <cell r="F357">
            <v>711</v>
          </cell>
        </row>
        <row r="358">
          <cell r="A358" t="str">
            <v>Сыр Папа Может "Российский традиционный" ВЕС брусок массовая доля жира 50%  ОСТАНКИНО</v>
          </cell>
          <cell r="D358">
            <v>18.5</v>
          </cell>
          <cell r="F358">
            <v>18.5</v>
          </cell>
        </row>
        <row r="359">
          <cell r="A359" t="str">
            <v>Сыр ПАПА МОЖЕТ "Тильзитер" 45% 180 г  ОСТАНКИНО</v>
          </cell>
          <cell r="D359">
            <v>236</v>
          </cell>
          <cell r="F359">
            <v>236</v>
          </cell>
        </row>
        <row r="360">
          <cell r="A360" t="str">
            <v>Сыр плавленый Сливочный ж 45 % 180г ТМ Папа Может (16шт) ОСТАНКИНО</v>
          </cell>
          <cell r="D360">
            <v>100</v>
          </cell>
          <cell r="F360">
            <v>100</v>
          </cell>
        </row>
        <row r="361">
          <cell r="A361" t="str">
            <v>Сыр полутвердый "Гауда", 45%, ВЕС брус из блока 1/5  ОСТАНКИНО</v>
          </cell>
          <cell r="D361">
            <v>25</v>
          </cell>
          <cell r="F361">
            <v>25</v>
          </cell>
        </row>
        <row r="362">
          <cell r="A362" t="str">
            <v>Сыр полутвердый "Голландский" 45%, брус ВЕС  ОСТАНКИНО</v>
          </cell>
          <cell r="D362">
            <v>38.5</v>
          </cell>
          <cell r="F362">
            <v>38.5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23.5</v>
          </cell>
          <cell r="F363">
            <v>23.5</v>
          </cell>
        </row>
        <row r="364">
          <cell r="A364" t="str">
            <v>Сыр Скаморца свежий 40% 100 гр.  ОСТАНКИНО</v>
          </cell>
          <cell r="D364">
            <v>144</v>
          </cell>
          <cell r="F364">
            <v>144</v>
          </cell>
        </row>
        <row r="365">
          <cell r="A365" t="str">
            <v>Сыр творожный с зеленью 60% Папа может 140 гр.  ОСТАНКИНО</v>
          </cell>
          <cell r="D365">
            <v>78</v>
          </cell>
          <cell r="F365">
            <v>78</v>
          </cell>
        </row>
        <row r="366">
          <cell r="A366" t="str">
            <v>Сыр Чечил копченый 43% 100г/6шт ТМ Папа Может  ОСТАНКИНО</v>
          </cell>
          <cell r="D366">
            <v>201</v>
          </cell>
          <cell r="F366">
            <v>201</v>
          </cell>
        </row>
        <row r="367">
          <cell r="A367" t="str">
            <v>Сыр Чечил свежий 45% 100г/6шт ТМ Папа Может  ОСТАНКИНО</v>
          </cell>
          <cell r="D367">
            <v>213</v>
          </cell>
          <cell r="F367">
            <v>213</v>
          </cell>
        </row>
        <row r="368">
          <cell r="A368" t="str">
            <v>Сыч/Прод Коровино Российский 50% 200г СЗМЖ  ОСТАНКИНО</v>
          </cell>
          <cell r="D368">
            <v>133</v>
          </cell>
          <cell r="F368">
            <v>133</v>
          </cell>
        </row>
        <row r="369">
          <cell r="A369" t="str">
            <v>Сыч/Прод Коровино Российский Оригин 50% ВЕС (5 кг)  ОСТАНКИНО</v>
          </cell>
          <cell r="D369">
            <v>137.30000000000001</v>
          </cell>
          <cell r="F369">
            <v>137.30000000000001</v>
          </cell>
        </row>
        <row r="370">
          <cell r="A370" t="str">
            <v>Сыч/Прод Коровино Тильзитер 50% 200г СЗМЖ  ОСТАНКИНО</v>
          </cell>
          <cell r="D370">
            <v>76</v>
          </cell>
          <cell r="F370">
            <v>76</v>
          </cell>
        </row>
        <row r="371">
          <cell r="A371" t="str">
            <v>Сыч/Прод Коровино Тильзитер Оригин 50% ВЕС (5 кг брус) СЗМЖ  ОСТАНКИНО</v>
          </cell>
          <cell r="D371">
            <v>98</v>
          </cell>
          <cell r="F371">
            <v>98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293</v>
          </cell>
          <cell r="F372">
            <v>293</v>
          </cell>
        </row>
        <row r="373">
          <cell r="A373" t="str">
            <v>Торо Неро с/в "Эликатессе" 140 гр.шт.  СПК</v>
          </cell>
          <cell r="D373">
            <v>67</v>
          </cell>
          <cell r="F373">
            <v>67</v>
          </cell>
        </row>
        <row r="374">
          <cell r="A374" t="str">
            <v>Уши свиные копченые к пиву 0,15кг нар. д/ф шт.  СПК</v>
          </cell>
          <cell r="D374">
            <v>48</v>
          </cell>
          <cell r="F374">
            <v>48</v>
          </cell>
        </row>
        <row r="375">
          <cell r="A375" t="str">
            <v>Фестивальная пора с/к 100 гр.шт.нар. (лоток с ср.защ.атм.)  СПК</v>
          </cell>
          <cell r="D375">
            <v>152</v>
          </cell>
          <cell r="F375">
            <v>152</v>
          </cell>
        </row>
        <row r="376">
          <cell r="A376" t="str">
            <v>Фестивальная пора с/к 235 гр.шт.  СПК</v>
          </cell>
          <cell r="D376">
            <v>312</v>
          </cell>
          <cell r="F376">
            <v>312</v>
          </cell>
        </row>
        <row r="377">
          <cell r="A377" t="str">
            <v>Фестивальная пора с/к термоус.пак  СПК</v>
          </cell>
          <cell r="D377">
            <v>20.8</v>
          </cell>
          <cell r="F377">
            <v>20.8</v>
          </cell>
        </row>
        <row r="378">
          <cell r="A378" t="str">
            <v>Фестивальная с/к 0,235 кг.шт.  СПК</v>
          </cell>
          <cell r="D378">
            <v>2</v>
          </cell>
          <cell r="F378">
            <v>2</v>
          </cell>
        </row>
        <row r="379">
          <cell r="A379" t="str">
            <v>Фирменная с/к 200 гр. срез "Эликатессе" термоформ.пак.  СПК</v>
          </cell>
          <cell r="D379">
            <v>122</v>
          </cell>
          <cell r="F379">
            <v>122</v>
          </cell>
        </row>
        <row r="380">
          <cell r="A380" t="str">
            <v>Фуэт с/в "Эликатессе" 160 гр.шт.  СПК</v>
          </cell>
          <cell r="D380">
            <v>244</v>
          </cell>
          <cell r="F380">
            <v>244</v>
          </cell>
        </row>
        <row r="381">
          <cell r="A381" t="str">
            <v>Хинкали Классические ТМ Зареченские ВЕС ПОКОМ</v>
          </cell>
          <cell r="F381">
            <v>91</v>
          </cell>
        </row>
        <row r="382">
          <cell r="A382" t="str">
            <v>Хот-догстер ТМ Горячая штучка ТС Хот-Догстер флоу-пак 0,09 кг. ПОКОМ</v>
          </cell>
          <cell r="F382">
            <v>393</v>
          </cell>
        </row>
        <row r="383">
          <cell r="A383" t="str">
            <v>Хотстеры с сыром 0,25кг ТМ Горячая штучка  ПОКОМ</v>
          </cell>
          <cell r="D383">
            <v>2</v>
          </cell>
          <cell r="F383">
            <v>515</v>
          </cell>
        </row>
        <row r="384">
          <cell r="A384" t="str">
            <v>Хотстеры ТМ Горячая штучка ТС Хотстеры 0,25 кг зам  ПОКОМ</v>
          </cell>
          <cell r="D384">
            <v>840</v>
          </cell>
          <cell r="F384">
            <v>2216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</v>
          </cell>
          <cell r="F385">
            <v>498</v>
          </cell>
        </row>
        <row r="386">
          <cell r="A386" t="str">
            <v>Хрустящие крылышки ТМ Горячая штучка 0,3 кг зам  ПОКОМ</v>
          </cell>
          <cell r="D386">
            <v>6</v>
          </cell>
          <cell r="F386">
            <v>618</v>
          </cell>
        </row>
        <row r="387">
          <cell r="A387" t="str">
            <v>Чебупели Foodgital 0,25кг ТМ Горячая штучка  ПОКОМ</v>
          </cell>
          <cell r="F387">
            <v>39</v>
          </cell>
        </row>
        <row r="388">
          <cell r="A388" t="str">
            <v>Чебупели Курочка гриль ТМ Горячая штучка, 0,3 кг зам  ПОКОМ</v>
          </cell>
          <cell r="D388">
            <v>1</v>
          </cell>
          <cell r="F388">
            <v>308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1070</v>
          </cell>
          <cell r="F389">
            <v>2707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1464</v>
          </cell>
          <cell r="F390">
            <v>4653</v>
          </cell>
        </row>
        <row r="391">
          <cell r="A391" t="str">
            <v>Чебуреки Мясные вес 2,7 кг ТМ Зареченские ВЕС ПОКОМ</v>
          </cell>
          <cell r="F391">
            <v>2.7</v>
          </cell>
        </row>
        <row r="392">
          <cell r="A392" t="str">
            <v>Чебуреки сочные ВЕС ТМ Зареченские  ПОКОМ</v>
          </cell>
          <cell r="F392">
            <v>460</v>
          </cell>
        </row>
        <row r="393">
          <cell r="A393" t="str">
            <v>Шпикачки Русские (черева) (в ср.защ.атм.) "Высокий вкус"  СПК</v>
          </cell>
          <cell r="D393">
            <v>48</v>
          </cell>
          <cell r="F393">
            <v>48</v>
          </cell>
        </row>
        <row r="394">
          <cell r="A394" t="str">
            <v>Эликапреза с/в "Эликатессе" 85 гр.шт. нарезка (лоток с ср.защ.атм.)  СПК</v>
          </cell>
          <cell r="D394">
            <v>25</v>
          </cell>
          <cell r="F394">
            <v>25</v>
          </cell>
        </row>
        <row r="395">
          <cell r="A395" t="str">
            <v>Юбилейная с/к 0,235 кг.шт.  СПК</v>
          </cell>
          <cell r="D395">
            <v>398</v>
          </cell>
          <cell r="F395">
            <v>398</v>
          </cell>
        </row>
        <row r="396">
          <cell r="A396" t="str">
            <v>Итого</v>
          </cell>
          <cell r="D396">
            <v>109475.067</v>
          </cell>
          <cell r="F396">
            <v>238755.924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13.03.2025 - 13.03.2025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35.744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80.659000000000006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198.953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59</v>
          </cell>
        </row>
        <row r="16">
          <cell r="A16" t="str">
            <v xml:space="preserve"> 079  Колбаса Сервелат Кремлевский,  0.35 кг, ПОКОМ</v>
          </cell>
          <cell r="D16">
            <v>123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63.777999999999999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577.62599999999998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63.52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122.64100000000001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111.958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25.390999999999998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30.856000000000002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65.858000000000004</v>
          </cell>
        </row>
        <row r="30">
          <cell r="A30" t="str">
            <v xml:space="preserve"> 247  Сардельки Нежные, ВЕС.  ПОКОМ</v>
          </cell>
          <cell r="D30">
            <v>28.936</v>
          </cell>
        </row>
        <row r="31">
          <cell r="A31" t="str">
            <v xml:space="preserve"> 248  Сардельки Сочные ТМ Особый рецепт,   ПОКОМ</v>
          </cell>
          <cell r="D31">
            <v>12.928000000000001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174.38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5.85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20.512</v>
          </cell>
        </row>
        <row r="35">
          <cell r="A35" t="str">
            <v xml:space="preserve"> 263  Шпикачки Стародворские, ВЕС.  ПОКОМ</v>
          </cell>
          <cell r="D35">
            <v>12.416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69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617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550</v>
          </cell>
        </row>
        <row r="39">
          <cell r="A39" t="str">
            <v xml:space="preserve"> 283  Сосиски Сочинки, ВЕС, ТМ Стародворье ПОКОМ</v>
          </cell>
          <cell r="D39">
            <v>59.944000000000003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142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295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19.853000000000002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215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347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12.176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14.347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278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327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196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44.353999999999999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65.932000000000002</v>
          </cell>
        </row>
        <row r="52">
          <cell r="A52" t="str">
            <v xml:space="preserve"> 316  Колбаса Нежная ТМ Зареченские ВЕС  ПОКОМ</v>
          </cell>
          <cell r="D52">
            <v>10.35</v>
          </cell>
        </row>
        <row r="53">
          <cell r="A53" t="str">
            <v xml:space="preserve"> 318  Сосиски Датские ТМ Зареченские, ВЕС  ПОКОМ</v>
          </cell>
          <cell r="D53">
            <v>253.15899999999999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437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553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182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76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50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82.325000000000003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93</v>
          </cell>
        </row>
        <row r="61">
          <cell r="A61" t="str">
            <v xml:space="preserve"> 335  Колбаса Сливушка ТМ Вязанка. ВЕС.  ПОКОМ </v>
          </cell>
          <cell r="D61">
            <v>34.195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355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277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95.447999999999993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51.51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97.875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72.385999999999996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29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29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86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12.816000000000001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84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126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166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157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81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19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510</v>
          </cell>
        </row>
        <row r="79">
          <cell r="A79" t="str">
            <v xml:space="preserve"> 412  Сосиски Баварские ТМ Стародворье 0,35 кг ПОКОМ</v>
          </cell>
          <cell r="D79">
            <v>884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D80">
            <v>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51.911999999999999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5.7830000000000004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27.257999999999999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2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26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47.755000000000003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544.18299999999999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781.36900000000003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522.774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2.6840000000000002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66.385999999999996</v>
          </cell>
        </row>
        <row r="95">
          <cell r="A95" t="str">
            <v xml:space="preserve"> 467  Колбаса Филейная 0,5кг ТМ Особый рецепт  ПОКОМ</v>
          </cell>
          <cell r="D95">
            <v>34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27.294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4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6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290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119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144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99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4.0990000000000002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117</v>
          </cell>
        </row>
        <row r="106">
          <cell r="A106" t="str">
            <v xml:space="preserve"> 504  Ветчина Мясорубская с окороком 0,33кг срез ТМ Стародворье  ПОКОМ</v>
          </cell>
          <cell r="D106">
            <v>1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6.4029999999999996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13</v>
          </cell>
        </row>
        <row r="109">
          <cell r="A109" t="str">
            <v>3215 ВЕТЧ.МЯСНАЯ Папа может п/о 0.4кг 8шт.    ОСТАНКИНО</v>
          </cell>
          <cell r="D109">
            <v>151</v>
          </cell>
        </row>
        <row r="110">
          <cell r="A110" t="str">
            <v>3684 ПРЕСИЖН с/к в/у 1/250 8шт.   ОСТАНКИНО</v>
          </cell>
          <cell r="D110">
            <v>13</v>
          </cell>
        </row>
        <row r="111">
          <cell r="A111" t="str">
            <v>4063 МЯСНАЯ Папа может вар п/о_Л   ОСТАНКИНО</v>
          </cell>
          <cell r="D111">
            <v>200.96299999999999</v>
          </cell>
        </row>
        <row r="112">
          <cell r="A112" t="str">
            <v>4117 ЭКСТРА Папа может с/к в/у_Л   ОСТАНКИНО</v>
          </cell>
          <cell r="D112">
            <v>6.9429999999999996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25.614999999999998</v>
          </cell>
        </row>
        <row r="114">
          <cell r="A114" t="str">
            <v>4786 КОЛБ.СНЭКИ Папа может в/к мгс 1/70_5  ОСТАНКИНО</v>
          </cell>
          <cell r="D114">
            <v>8</v>
          </cell>
        </row>
        <row r="115">
          <cell r="A115" t="str">
            <v>4813 ФИЛЕЙНАЯ Папа может вар п/о_Л   ОСТАНКИНО</v>
          </cell>
          <cell r="D115">
            <v>65.284000000000006</v>
          </cell>
        </row>
        <row r="116">
          <cell r="A116" t="str">
            <v>4993 САЛЯМИ ИТАЛЬЯНСКАЯ с/к в/у 1/250*8_120c ОСТАНКИНО</v>
          </cell>
          <cell r="D116">
            <v>64</v>
          </cell>
        </row>
        <row r="117">
          <cell r="A117" t="str">
            <v>5246 ДОКТОРСКАЯ ПРЕМИУМ вар б/о мгс_30с ОСТАНКИНО</v>
          </cell>
          <cell r="D117">
            <v>1.5029999999999999</v>
          </cell>
        </row>
        <row r="118">
          <cell r="A118" t="str">
            <v>5341 СЕРВЕЛАТ ОХОТНИЧИЙ в/к в/у  ОСТАНКИНО</v>
          </cell>
          <cell r="D118">
            <v>44.395000000000003</v>
          </cell>
        </row>
        <row r="119">
          <cell r="A119" t="str">
            <v>5483 ЭКСТРА Папа может с/к в/у 1/250 8шт.   ОСТАНКИНО</v>
          </cell>
          <cell r="D119">
            <v>114</v>
          </cell>
        </row>
        <row r="120">
          <cell r="A120" t="str">
            <v>5544 Сервелат Финский в/к в/у_45с НОВАЯ ОСТАНКИНО</v>
          </cell>
          <cell r="D120">
            <v>65.814999999999998</v>
          </cell>
        </row>
        <row r="121">
          <cell r="A121" t="str">
            <v>5679 САЛЯМИ ИТАЛЬЯНСКАЯ с/к в/у 1/150_60с ОСТАНКИНО</v>
          </cell>
          <cell r="D121">
            <v>36</v>
          </cell>
        </row>
        <row r="122">
          <cell r="A122" t="str">
            <v>5682 САЛЯМИ МЕЛКОЗЕРНЕНАЯ с/к в/у 1/120_60с   ОСТАНКИНО</v>
          </cell>
          <cell r="D122">
            <v>189</v>
          </cell>
        </row>
        <row r="123">
          <cell r="A123" t="str">
            <v>5706 АРОМАТНАЯ Папа может с/к в/у 1/250 8шт.  ОСТАНКИНО</v>
          </cell>
          <cell r="D123">
            <v>134</v>
          </cell>
        </row>
        <row r="124">
          <cell r="A124" t="str">
            <v>5708 ПОСОЛЬСКАЯ Папа может с/к в/у ОСТАНКИНО</v>
          </cell>
          <cell r="D124">
            <v>6.0529999999999999</v>
          </cell>
        </row>
        <row r="125">
          <cell r="A125" t="str">
            <v>5851 ЭКСТРА Папа может вар п/о   ОСТАНКИНО</v>
          </cell>
          <cell r="D125">
            <v>46.2</v>
          </cell>
        </row>
        <row r="126">
          <cell r="A126" t="str">
            <v>5931 ОХОТНИЧЬЯ Папа может с/к в/у 1/220 8шт.   ОСТАНКИНО</v>
          </cell>
          <cell r="D126">
            <v>122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6158 ВРЕМЯ ОЛИВЬЕ Папа может вар п/о 0.4кг   ОСТАНКИНО</v>
          </cell>
          <cell r="D128">
            <v>9</v>
          </cell>
        </row>
        <row r="129">
          <cell r="A129" t="str">
            <v>6200 ГРУДИНКА ПРЕМИУМ к/в мл/к в/у 0.3кг  ОСТАНКИНО</v>
          </cell>
          <cell r="D129">
            <v>79</v>
          </cell>
        </row>
        <row r="130">
          <cell r="A130" t="str">
            <v>6206 СВИНИНА ПО-ДОМАШНЕМУ к/в мл/к в/у 0.3кг  ОСТАНКИНО</v>
          </cell>
          <cell r="D130">
            <v>21</v>
          </cell>
        </row>
        <row r="131">
          <cell r="A131" t="str">
            <v>6221 НЕАПОЛИТАНСКИЙ ДУЭТ с/к с/н мгс 1/90  ОСТАНКИНО</v>
          </cell>
          <cell r="D131">
            <v>41</v>
          </cell>
        </row>
        <row r="132">
          <cell r="A132" t="str">
            <v>6222 ИТАЛЬЯНСКОЕ АССОРТИ с/в с/н мгс 1/90 ОСТАНКИНО</v>
          </cell>
          <cell r="D132">
            <v>30</v>
          </cell>
        </row>
        <row r="133">
          <cell r="A133" t="str">
            <v>6228 МЯСНОЕ АССОРТИ к/з с/н мгс 1/90 10шт.  ОСТАНКИНО</v>
          </cell>
          <cell r="D133">
            <v>42</v>
          </cell>
        </row>
        <row r="134">
          <cell r="A134" t="str">
            <v>6247 ДОМАШНЯЯ Папа может вар п/о 0,4кг 8шт.  ОСТАНКИНО</v>
          </cell>
          <cell r="D134">
            <v>9</v>
          </cell>
        </row>
        <row r="135">
          <cell r="A135" t="str">
            <v>6268 ГОВЯЖЬЯ Папа может вар п/о 0,4кг 8 шт.  ОСТАНКИНО</v>
          </cell>
          <cell r="D135">
            <v>52</v>
          </cell>
        </row>
        <row r="136">
          <cell r="A136" t="str">
            <v>6279 КОРЕЙКА ПО-ОСТ.к/в в/с с/н в/у 1/150_45с  ОСТАНКИНО</v>
          </cell>
          <cell r="D136">
            <v>62</v>
          </cell>
        </row>
        <row r="137">
          <cell r="A137" t="str">
            <v>6303 МЯСНЫЕ Папа может сос п/о мгс 1.5*3  ОСТАНКИНО</v>
          </cell>
          <cell r="D137">
            <v>40.601999999999997</v>
          </cell>
        </row>
        <row r="138">
          <cell r="A138" t="str">
            <v>6324 ДОКТОРСКАЯ ГОСТ вар п/о 0.4кг 8шт.  ОСТАНКИНО</v>
          </cell>
          <cell r="D138">
            <v>28</v>
          </cell>
        </row>
        <row r="139">
          <cell r="A139" t="str">
            <v>6325 ДОКТОРСКАЯ ПРЕМИУМ вар п/о 0.4кг 8шт.  ОСТАНКИНО</v>
          </cell>
          <cell r="D139">
            <v>73</v>
          </cell>
        </row>
        <row r="140">
          <cell r="A140" t="str">
            <v>6333 МЯСНАЯ Папа может вар п/о 0.4кг 8шт.  ОСТАНКИНО</v>
          </cell>
          <cell r="D140">
            <v>627</v>
          </cell>
        </row>
        <row r="141">
          <cell r="A141" t="str">
            <v>6340 ДОМАШНИЙ РЕЦЕПТ Коровино 0.5кг 8шт.  ОСТАНКИНО</v>
          </cell>
          <cell r="D141">
            <v>83</v>
          </cell>
        </row>
        <row r="142">
          <cell r="A142" t="str">
            <v>6341 ДОМАШНИЙ РЕЦЕПТ СО ШПИКОМ Коровино 0.5кг  ОСТАНКИНО</v>
          </cell>
          <cell r="D142">
            <v>4</v>
          </cell>
        </row>
        <row r="143">
          <cell r="A143" t="str">
            <v>6344 СОЧНАЯ Папа может вар п/о 0.4кг  ОСТАНКИНО</v>
          </cell>
          <cell r="D143">
            <v>1</v>
          </cell>
        </row>
        <row r="144">
          <cell r="A144" t="str">
            <v>6353 ЭКСТРА Папа может вар п/о 0.4кг 8шт.  ОСТАНКИНО</v>
          </cell>
          <cell r="D144">
            <v>396</v>
          </cell>
        </row>
        <row r="145">
          <cell r="A145" t="str">
            <v>6392 ФИЛЕЙНАЯ Папа может вар п/о 0.4кг. ОСТАНКИНО</v>
          </cell>
          <cell r="D145">
            <v>573</v>
          </cell>
        </row>
        <row r="146">
          <cell r="A146" t="str">
            <v>6411 ВЕТЧ.РУБЛЕНАЯ ПМ в/у срез 0.3кг 6шт.  ОСТАНКИНО</v>
          </cell>
          <cell r="D146">
            <v>20</v>
          </cell>
        </row>
        <row r="147">
          <cell r="A147" t="str">
            <v>6415 БАЛЫКОВАЯ Коровино п/к в/у 0.84кг 6шт.  ОСТАНКИНО</v>
          </cell>
          <cell r="D147">
            <v>11</v>
          </cell>
        </row>
        <row r="148">
          <cell r="A148" t="str">
            <v>6426 КЛАССИЧЕСКАЯ ПМ вар п/о 0.3кг 8шт.  ОСТАНКИНО</v>
          </cell>
          <cell r="D148">
            <v>117</v>
          </cell>
        </row>
        <row r="149">
          <cell r="A149" t="str">
            <v>6448 СВИНИНА МАДЕРА с/к с/н в/у 1/100 10шт.   ОСТАНКИНО</v>
          </cell>
          <cell r="D149">
            <v>34</v>
          </cell>
        </row>
        <row r="150">
          <cell r="A150" t="str">
            <v>6453 ЭКСТРА Папа может с/к с/н в/у 1/100 14шт.   ОСТАНКИНО</v>
          </cell>
          <cell r="D150">
            <v>282</v>
          </cell>
        </row>
        <row r="151">
          <cell r="A151" t="str">
            <v>6454 АРОМАТНАЯ с/к с/н в/у 1/100 14шт.  ОСТАНКИНО</v>
          </cell>
          <cell r="D151">
            <v>292</v>
          </cell>
        </row>
        <row r="152">
          <cell r="A152" t="str">
            <v>6459 СЕРВЕЛАТ ШВЕЙЦАРСК. в/к с/н в/у 1/100*10  ОСТАНКИНО</v>
          </cell>
          <cell r="D152">
            <v>124</v>
          </cell>
        </row>
        <row r="153">
          <cell r="A153" t="str">
            <v>6470 ВЕТЧ.МРАМОРНАЯ в/у_45с  ОСТАНКИНО</v>
          </cell>
          <cell r="D153">
            <v>8.4600000000000009</v>
          </cell>
        </row>
        <row r="154">
          <cell r="A154" t="str">
            <v>6492 ШПИК С ЧЕСНОК.И ПЕРЦЕМ к/в в/у 0.3кг_45c  ОСТАНКИНО</v>
          </cell>
          <cell r="D154">
            <v>26</v>
          </cell>
        </row>
        <row r="155">
          <cell r="A155" t="str">
            <v>6495 ВЕТЧ.МРАМОРНАЯ в/у срез 0.3кг 6шт_45с  ОСТАНКИНО</v>
          </cell>
          <cell r="D155">
            <v>127</v>
          </cell>
        </row>
        <row r="156">
          <cell r="A156" t="str">
            <v>6527 ШПИКАЧКИ СОЧНЫЕ ПМ сар б/о мгс 1*3 45с ОСТАНКИНО</v>
          </cell>
          <cell r="D156">
            <v>93.801000000000002</v>
          </cell>
        </row>
        <row r="157">
          <cell r="A157" t="str">
            <v>6528 ШПИКАЧКИ СОЧНЫЕ ПМ сар б/о мгс 0.4кг 45с  ОСТАНКИНО</v>
          </cell>
          <cell r="D157">
            <v>5</v>
          </cell>
        </row>
        <row r="158">
          <cell r="A158" t="str">
            <v>6586 МРАМОРНАЯ И БАЛЫКОВАЯ в/к с/н мгс 1/90 ОСТАНКИНО</v>
          </cell>
          <cell r="D158">
            <v>41</v>
          </cell>
        </row>
        <row r="159">
          <cell r="A159" t="str">
            <v>6609 С ГОВЯДИНОЙ ПМ сар б/о мгс 0.4кг_45с ОСТАНКИНО</v>
          </cell>
          <cell r="D159">
            <v>6</v>
          </cell>
        </row>
        <row r="160">
          <cell r="A160" t="str">
            <v>6616 МОЛОЧНЫЕ КЛАССИЧЕСКИЕ сос п/о в/у 0.3кг  ОСТАНКИНО</v>
          </cell>
          <cell r="D160">
            <v>171</v>
          </cell>
        </row>
        <row r="161">
          <cell r="A161" t="str">
            <v>6666 БОЯНСКАЯ Папа может п/к в/у 0,28кг 8 шт. ОСТАНКИНО</v>
          </cell>
          <cell r="D161">
            <v>4</v>
          </cell>
        </row>
        <row r="162">
          <cell r="A162" t="str">
            <v>6683 СЕРВЕЛАТ ЗЕРНИСТЫЙ ПМ в/к в/у 0,35кг  ОСТАНКИНО</v>
          </cell>
          <cell r="D162">
            <v>436</v>
          </cell>
        </row>
        <row r="163">
          <cell r="A163" t="str">
            <v>6684 СЕРВЕЛАТ КАРЕЛЬСКИЙ ПМ в/к в/у 0.28кг  ОСТАНКИНО</v>
          </cell>
          <cell r="D163">
            <v>397</v>
          </cell>
        </row>
        <row r="164">
          <cell r="A164" t="str">
            <v>6689 СЕРВЕЛАТ ОХОТНИЧИЙ ПМ в/к в/у 0,35кг 8шт  ОСТАНКИНО</v>
          </cell>
          <cell r="D164">
            <v>10</v>
          </cell>
        </row>
        <row r="165">
          <cell r="A165" t="str">
            <v>6697 СЕРВЕЛАТ ФИНСКИЙ ПМ в/к в/у 0,35кг 8шт.  ОСТАНКИНО</v>
          </cell>
          <cell r="D165">
            <v>695</v>
          </cell>
        </row>
        <row r="166">
          <cell r="A166" t="str">
            <v>6713 СОЧНЫЙ ГРИЛЬ ПМ сос п/о мгс 0.41кг 8шт.  ОСТАНКИНО</v>
          </cell>
          <cell r="D166">
            <v>219</v>
          </cell>
        </row>
        <row r="167">
          <cell r="A167" t="str">
            <v>6724 МОЛОЧНЫЕ ПМ сос п/о мгс 0.41кг 10шт.  ОСТАНКИНО</v>
          </cell>
          <cell r="D167">
            <v>70</v>
          </cell>
        </row>
        <row r="168">
          <cell r="A168" t="str">
            <v>6762 СЛИВОЧНЫЕ сос ц/о мгс 0.41кг 8шт.  ОСТАНКИНО</v>
          </cell>
          <cell r="D168">
            <v>2</v>
          </cell>
        </row>
        <row r="169">
          <cell r="A169" t="str">
            <v>6765 РУБЛЕНЫЕ сос ц/о мгс 0.36кг 6шт.  ОСТАНКИНО</v>
          </cell>
          <cell r="D169">
            <v>103</v>
          </cell>
        </row>
        <row r="170">
          <cell r="A170" t="str">
            <v>6773 САЛЯМИ Папа может п/к в/у 0,28кг 8шт.  ОСТАНКИНО</v>
          </cell>
          <cell r="D170">
            <v>89</v>
          </cell>
        </row>
        <row r="171">
          <cell r="A171" t="str">
            <v>6785 ВЕНСКАЯ САЛЯМИ п/к в/у 0.33кг 8шт.  ОСТАНКИНО</v>
          </cell>
          <cell r="D171">
            <v>36</v>
          </cell>
        </row>
        <row r="172">
          <cell r="A172" t="str">
            <v>6787 СЕРВЕЛАТ КРЕМЛЕВСКИЙ в/к в/у 0,33кг 8шт.  ОСТАНКИНО</v>
          </cell>
          <cell r="D172">
            <v>22</v>
          </cell>
        </row>
        <row r="173">
          <cell r="A173" t="str">
            <v>6793 БАЛЫКОВАЯ в/к в/у 0,33кг 8шт.  ОСТАНКИНО</v>
          </cell>
          <cell r="D173">
            <v>92</v>
          </cell>
        </row>
        <row r="174">
          <cell r="A174" t="str">
            <v>6829 МОЛОЧНЫЕ КЛАССИЧЕСКИЕ сос п/о мгс 2*4_С  ОСТАНКИНО</v>
          </cell>
          <cell r="D174">
            <v>99.665999999999997</v>
          </cell>
        </row>
        <row r="175">
          <cell r="A175" t="str">
            <v>6837 ФИЛЕЙНЫЕ Папа Может сос ц/о мгс 0.4кг  ОСТАНКИНО</v>
          </cell>
          <cell r="D175">
            <v>138</v>
          </cell>
        </row>
        <row r="176">
          <cell r="A176" t="str">
            <v>6842 ДЫМОВИЦА ИЗ ОКОРОКА к/в мл/к в/у 0,3кг  ОСТАНКИНО</v>
          </cell>
          <cell r="D176">
            <v>23</v>
          </cell>
        </row>
        <row r="177">
          <cell r="A177" t="str">
            <v>6861 ДОМАШНИЙ РЕЦЕПТ Коровино вар п/о  ОСТАНКИНО</v>
          </cell>
          <cell r="D177">
            <v>17.818999999999999</v>
          </cell>
        </row>
        <row r="178">
          <cell r="A178" t="str">
            <v>6862 ДОМАШНИЙ РЕЦЕПТ СО ШПИК. Коровино вар п/о  ОСТАНКИНО</v>
          </cell>
          <cell r="D178">
            <v>5.7549999999999999</v>
          </cell>
        </row>
        <row r="179">
          <cell r="A179" t="str">
            <v>6866 ВЕТЧ.НЕЖНАЯ Коровино п/о_Маяк  ОСТАНКИНО</v>
          </cell>
          <cell r="D179">
            <v>7.48</v>
          </cell>
        </row>
        <row r="180">
          <cell r="A180" t="str">
            <v>6877 В ОБВЯЗКЕ вар п/о  ОСТАНКИНО</v>
          </cell>
          <cell r="D180">
            <v>7.9950000000000001</v>
          </cell>
        </row>
        <row r="181">
          <cell r="A181" t="str">
            <v>6909 ДЛЯ ДЕТЕЙ сос п/о мгс 0.33кг 8шт.  ОСТАНКИНО</v>
          </cell>
          <cell r="D181">
            <v>57</v>
          </cell>
        </row>
        <row r="182">
          <cell r="A182" t="str">
            <v>6962 МЯСНИКС ПМ сос б/о мгс 1/160 10шт.  ОСТАНКИНО</v>
          </cell>
          <cell r="D182">
            <v>4</v>
          </cell>
        </row>
        <row r="183">
          <cell r="A183" t="str">
            <v>6987 СУПЕР СЫТНЫЕ ПМ сос п/о мгс 0.6кг 8 шт.  ОСТАНКИНО</v>
          </cell>
          <cell r="D183">
            <v>4</v>
          </cell>
        </row>
        <row r="184">
          <cell r="A184" t="str">
            <v>7001 КЛАССИЧЕСКИЕ Папа может сар б/о мгс 1*3  ОСТАНКИНО</v>
          </cell>
          <cell r="D184">
            <v>36.508000000000003</v>
          </cell>
        </row>
        <row r="185">
          <cell r="A185" t="str">
            <v>7035 ВЕТЧ.КЛАССИЧЕСКАЯ ПМ п/о 0.35кг 8шт.  ОСТАНКИНО</v>
          </cell>
          <cell r="D185">
            <v>65</v>
          </cell>
        </row>
        <row r="186">
          <cell r="A186" t="str">
            <v>7038 С ГОВЯДИНОЙ ПМ сос п/о мгс 1.5*4  ОСТАНКИНО</v>
          </cell>
          <cell r="D186">
            <v>20.181999999999999</v>
          </cell>
        </row>
        <row r="187">
          <cell r="A187" t="str">
            <v>7040 С ИНДЕЙКОЙ ПМ сос ц/о в/у 1/270 8шт.  ОСТАНКИНО</v>
          </cell>
          <cell r="D187">
            <v>22</v>
          </cell>
        </row>
        <row r="188">
          <cell r="A188" t="str">
            <v>7052 ПЕППЕРОНИ с/к с/н мгс 1*2_HRC  ОСТАНКИНО</v>
          </cell>
          <cell r="D188">
            <v>0.96899999999999997</v>
          </cell>
        </row>
        <row r="189">
          <cell r="A189" t="str">
            <v>7059 ШПИКАЧКИ СОЧНЫЕ С БЕК. п/о мгс 0.3кг_60с  ОСТАНКИНО</v>
          </cell>
          <cell r="D189">
            <v>18</v>
          </cell>
        </row>
        <row r="190">
          <cell r="A190" t="str">
            <v>7066 СОЧНЫЕ ПМ сос п/о мгс 0.41кг 10шт_50с  ОСТАНКИНО</v>
          </cell>
          <cell r="D190">
            <v>696</v>
          </cell>
        </row>
        <row r="191">
          <cell r="A191" t="str">
            <v>7070 СОЧНЫЕ ПМ сос п/о мгс 1.5*4_А_50с  ОСТАНКИНО</v>
          </cell>
          <cell r="D191">
            <v>366.03300000000002</v>
          </cell>
        </row>
        <row r="192">
          <cell r="A192" t="str">
            <v>7073 МОЛОЧ.ПРЕМИУМ ПМ сос п/о в/у 1/350_50с  ОСТАНКИНО</v>
          </cell>
          <cell r="D192">
            <v>333</v>
          </cell>
        </row>
        <row r="193">
          <cell r="A193" t="str">
            <v>7074 МОЛОЧ.ПРЕМИУМ ПМ сос п/о мгс 0.6кг_50с  ОСТАНКИНО</v>
          </cell>
          <cell r="D193">
            <v>52</v>
          </cell>
        </row>
        <row r="194">
          <cell r="A194" t="str">
            <v>7075 МОЛОЧ.ПРЕМИУМ ПМ сос п/о мгс 1.5*4_О_50с  ОСТАНКИНО</v>
          </cell>
          <cell r="D194">
            <v>18.664999999999999</v>
          </cell>
        </row>
        <row r="195">
          <cell r="A195" t="str">
            <v>7077 МЯСНЫЕ С ГОВЯД.ПМ сос п/о мгс 0.4кг_50с  ОСТАНКИНО</v>
          </cell>
          <cell r="D195">
            <v>133</v>
          </cell>
        </row>
        <row r="196">
          <cell r="A196" t="str">
            <v>7080 СЛИВОЧНЫЕ ПМ сос п/о мгс 0.41кг 10шт. 50с  ОСТАНКИНО</v>
          </cell>
          <cell r="D196">
            <v>459</v>
          </cell>
        </row>
        <row r="197">
          <cell r="A197" t="str">
            <v>7082 СЛИВОЧНЫЕ ПМ сос п/о мгс 1.5*4_50с  ОСТАНКИНО</v>
          </cell>
          <cell r="D197">
            <v>27.914000000000001</v>
          </cell>
        </row>
        <row r="198">
          <cell r="A198" t="str">
            <v>7090 СВИНИНА ПО-ДОМ. к/в мл/к в/у 0.3кг_50с  ОСТАНКИНО</v>
          </cell>
          <cell r="D198">
            <v>12</v>
          </cell>
        </row>
        <row r="199">
          <cell r="A199" t="str">
            <v>7092 БЕКОН Папа может с/к с/н в/у 1/140_50с  ОСТАНКИНО</v>
          </cell>
          <cell r="D199">
            <v>169</v>
          </cell>
        </row>
        <row r="200">
          <cell r="A200" t="str">
            <v>7103 БЕКОН с/к с/н в/у 1/180 10шт.  ОСТАНКИНО</v>
          </cell>
          <cell r="D200">
            <v>47</v>
          </cell>
        </row>
        <row r="201">
          <cell r="A201" t="str">
            <v>7105 МИЛАНО с/к с/н мгс 1/90 12шт.  ОСТАНКИНО</v>
          </cell>
          <cell r="D201">
            <v>16</v>
          </cell>
        </row>
        <row r="202">
          <cell r="A202" t="str">
            <v>7106 ТОСКАНО с/к с/н мгс 1/90 12шт.  ОСТАНКИНО</v>
          </cell>
          <cell r="D202">
            <v>22</v>
          </cell>
        </row>
        <row r="203">
          <cell r="A203" t="str">
            <v>7107 САН-РЕМО с/в с/н мгс 1/90 12шт.  ОСТАНКИНО</v>
          </cell>
          <cell r="D203">
            <v>16</v>
          </cell>
        </row>
        <row r="204">
          <cell r="A204" t="str">
            <v>7126 МОЛОЧНАЯ Останкино вар п/о 0.4кг 8шт.  ОСТАНКИНО</v>
          </cell>
          <cell r="D204">
            <v>1</v>
          </cell>
        </row>
        <row r="205">
          <cell r="A205" t="str">
            <v>7149 БАЛЫКОВАЯ Коровино п/к в/у 0.84кг_50с  ОСТАНКИНО</v>
          </cell>
          <cell r="D205">
            <v>6</v>
          </cell>
        </row>
        <row r="206">
          <cell r="A206" t="str">
            <v>7169 СЕРВЕЛАТ ОХОТНИЧИЙ ПМ в/к в/у 0.35кг_50с  ОСТАНКИНО</v>
          </cell>
          <cell r="D206">
            <v>516</v>
          </cell>
        </row>
        <row r="207">
          <cell r="A207" t="str">
            <v>7173 БОЯNСКАЯ ПМ п/к в/у 0.28кг 8шт_50с  ОСТАНКИНО</v>
          </cell>
          <cell r="D207">
            <v>232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15</v>
          </cell>
        </row>
        <row r="209">
          <cell r="A209" t="str">
            <v>БОНУС МОЛОЧНЫЕ КЛАССИЧЕСКИЕ сос п/о в/у 0.3кг (6084)  ОСТАНКИНО</v>
          </cell>
          <cell r="D209">
            <v>12</v>
          </cell>
        </row>
        <row r="210">
          <cell r="A210" t="str">
            <v>БОНУС МОЛОЧНЫЕ КЛАССИЧЕСКИЕ сос п/о мгс 2*4_С (4980)  ОСТАНКИНО</v>
          </cell>
          <cell r="D210">
            <v>4.2430000000000003</v>
          </cell>
        </row>
        <row r="211">
          <cell r="A211" t="str">
            <v>БОНУС СОЧНЫЕ Папа может сос п/о мгс 1.5*4 (6954)  ОСТАНКИНО</v>
          </cell>
          <cell r="D211">
            <v>13.930999999999999</v>
          </cell>
        </row>
        <row r="212">
          <cell r="A212" t="str">
            <v>БОНУС СОЧНЫЕ сос п/о мгс 0.41кг_UZ (6087)  ОСТАНКИНО</v>
          </cell>
          <cell r="D212">
            <v>2</v>
          </cell>
        </row>
        <row r="213">
          <cell r="A213" t="str">
            <v>БОНУС_ 017  Сосиски Вязанка Сливочные, Вязанка амицел ВЕС.ПОКОМ</v>
          </cell>
          <cell r="D213">
            <v>81.356999999999999</v>
          </cell>
        </row>
        <row r="214">
          <cell r="A214" t="str">
            <v>БОНУС_ 456  Колбаса Филейная ТМ Особый рецепт ВЕС большой батон  ПОКОМ</v>
          </cell>
          <cell r="D214">
            <v>240.03700000000001</v>
          </cell>
        </row>
        <row r="215">
          <cell r="A215" t="str">
            <v>БОНУС_412  Сосиски Баварские ТМ Стародворье 0,35 кг ПОКОМ</v>
          </cell>
          <cell r="D215">
            <v>263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118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91</v>
          </cell>
        </row>
        <row r="218">
          <cell r="A218" t="str">
            <v>БОНУС_Пельмени Бульмени с говядиной и свининой ТМ Горячая штучка. флоу-пак сфера 0,4 кг ПОКОМ</v>
          </cell>
          <cell r="D218">
            <v>44</v>
          </cell>
        </row>
        <row r="219">
          <cell r="A219" t="str">
            <v>Бутербродная вареная 0,47 кг шт.  СПК</v>
          </cell>
          <cell r="D219">
            <v>4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71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116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217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396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94</v>
          </cell>
        </row>
        <row r="225">
          <cell r="A225" t="str">
            <v>Грудинка "По-московски" в/к термоус.пак.  СПК</v>
          </cell>
          <cell r="D225">
            <v>3.3530000000000002</v>
          </cell>
        </row>
        <row r="226">
          <cell r="A226" t="str">
            <v>Гуцульская с/к "КолбасГрад" 160 гр.шт. термоус. пак  СПК</v>
          </cell>
          <cell r="D226">
            <v>2</v>
          </cell>
        </row>
        <row r="227">
          <cell r="A227" t="str">
            <v>Дельгаро с/в "Эликатессе" 140 гр.шт.  СПК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7</v>
          </cell>
        </row>
        <row r="229">
          <cell r="A229" t="str">
            <v>Докторская вареная в/с  СПК</v>
          </cell>
          <cell r="D229">
            <v>1.206</v>
          </cell>
        </row>
        <row r="230">
          <cell r="A230" t="str">
            <v>Докторская вареная в/с 0,47 кг шт.  СПК</v>
          </cell>
          <cell r="D230">
            <v>4</v>
          </cell>
        </row>
        <row r="231">
          <cell r="A231" t="str">
            <v>Докторская вареная термоус.пак. "Высокий вкус"  СПК</v>
          </cell>
          <cell r="D231">
            <v>4.0060000000000002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3</v>
          </cell>
        </row>
        <row r="233">
          <cell r="A233" t="str">
            <v>ЖАР-ладушки с мясом 0,2кг ТМ Стародворье  ПОКОМ</v>
          </cell>
          <cell r="D233">
            <v>65</v>
          </cell>
        </row>
        <row r="234">
          <cell r="A234" t="str">
            <v>ЖАР-ладушки с яблоком и грушей ТМ Стародворье 0,2 кг. ПОКОМ</v>
          </cell>
          <cell r="D234">
            <v>3</v>
          </cell>
        </row>
        <row r="235">
          <cell r="A235" t="str">
            <v>Карбонад Юбилейный термоус.пак.  СПК</v>
          </cell>
          <cell r="D235">
            <v>0.80600000000000005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88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86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170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121</v>
          </cell>
        </row>
        <row r="240">
          <cell r="A240" t="str">
            <v>Ла Фаворте с/в "Эликатессе" 140 гр.шт.  СПК</v>
          </cell>
          <cell r="D240">
            <v>3</v>
          </cell>
        </row>
        <row r="241">
          <cell r="A241" t="str">
            <v>Ливерная Печеночная "Просто выгодно" 0,3 кг.шт.  СПК</v>
          </cell>
          <cell r="D241">
            <v>8</v>
          </cell>
        </row>
        <row r="242">
          <cell r="A242" t="str">
            <v>Любительская вареная термоус.пак. "Высокий вкус"  СПК</v>
          </cell>
          <cell r="D242">
            <v>-0.16400000000000001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70.3</v>
          </cell>
        </row>
        <row r="244">
          <cell r="A244" t="str">
            <v>Мини-чебуречки с мясом ВЕС 5,5кг ТМ Зареченские  ПОКОМ</v>
          </cell>
          <cell r="D244">
            <v>22</v>
          </cell>
        </row>
        <row r="245">
          <cell r="A245" t="str">
            <v>Мини-шарики с курочкой и сыром ТМ Зареченские ВЕС  ПОКОМ</v>
          </cell>
          <cell r="D245">
            <v>51</v>
          </cell>
        </row>
        <row r="246">
          <cell r="A246" t="str">
            <v>Наггетсы Foodgital 0,25кг ТМ Горячая штучка  ПОКОМ</v>
          </cell>
          <cell r="D246">
            <v>13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334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278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269</v>
          </cell>
        </row>
        <row r="250">
          <cell r="A250" t="str">
            <v>Наггетсы с куриным филе и сыром ТМ Вязанка 0,25 кг ПОКОМ</v>
          </cell>
          <cell r="D250">
            <v>159</v>
          </cell>
        </row>
        <row r="251">
          <cell r="A251" t="str">
            <v>Наггетсы Хрустящие 0,3кг ТМ Зареченские  ПОКОМ</v>
          </cell>
          <cell r="D251">
            <v>64</v>
          </cell>
        </row>
        <row r="252">
          <cell r="A252" t="str">
            <v>Наггетсы Хрустящие ТМ Зареченские. ВЕС ПОКОМ</v>
          </cell>
          <cell r="D252">
            <v>138</v>
          </cell>
        </row>
        <row r="253">
          <cell r="A253" t="str">
            <v>Оригинальная с перцем с/к  СПК</v>
          </cell>
          <cell r="D253">
            <v>7.18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57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30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54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31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69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2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33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85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21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29.7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195</v>
          </cell>
        </row>
        <row r="265">
          <cell r="A265" t="str">
            <v>Пельмени Бульмени с говядиной и свининой ТМ Горячая штучка. флоу-пак сфера 0,4 кг ПОКОМ</v>
          </cell>
          <cell r="D265">
            <v>253</v>
          </cell>
        </row>
        <row r="266">
          <cell r="A266" t="str">
            <v>Пельмени Бульмени с говядиной и свининой ТМ Горячая штучка. флоу-пак сфера 0,7 кг ПОКОМ</v>
          </cell>
          <cell r="D266">
            <v>323</v>
          </cell>
        </row>
        <row r="267">
          <cell r="A267" t="str">
            <v>Пельмени Бульмени со сливочным маслом ТМ Горячая штучка. флоу-пак сфера 0,4 кг. ПОКОМ</v>
          </cell>
          <cell r="D267">
            <v>282</v>
          </cell>
        </row>
        <row r="268">
          <cell r="A268" t="str">
            <v>Пельмени Бульмени со сливочным маслом ТМ Горячая штучка.флоу-пак сфера 0,7 кг. ПОКОМ</v>
          </cell>
          <cell r="D268">
            <v>373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8</v>
          </cell>
        </row>
        <row r="270">
          <cell r="A270" t="str">
            <v>Пельмени Медвежьи ушки с фермерскими сливками 0,7кг  ПОКОМ</v>
          </cell>
          <cell r="D270">
            <v>26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37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16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229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42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85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155</v>
          </cell>
        </row>
        <row r="277">
          <cell r="A277" t="str">
            <v>Пельмени Сочные сфера 0,8 кг ТМ Стародворье  ПОКОМ</v>
          </cell>
          <cell r="D277">
            <v>37</v>
          </cell>
        </row>
        <row r="278">
          <cell r="A278" t="str">
            <v>Пирожки с мясом 0,3кг ТМ Зареченские  ПОКОМ</v>
          </cell>
          <cell r="D278">
            <v>5</v>
          </cell>
        </row>
        <row r="279">
          <cell r="A279" t="str">
            <v>Пирожки с мясом 3,7кг ВЕС ТМ Зареченские  ПОКОМ</v>
          </cell>
          <cell r="D279">
            <v>40.700000000000003</v>
          </cell>
        </row>
        <row r="280">
          <cell r="A280" t="str">
            <v>Пирожки с яблоком и грушей ВЕС ТМ Зареченские  ПОКОМ</v>
          </cell>
          <cell r="D280">
            <v>7.4</v>
          </cell>
        </row>
        <row r="281">
          <cell r="A281" t="str">
            <v>Покровская вареная 0,47 кг шт.  СПК</v>
          </cell>
          <cell r="D281">
            <v>2</v>
          </cell>
        </row>
        <row r="282">
          <cell r="A282" t="str">
            <v>Ричеза с/к 230 гр.шт.  СПК</v>
          </cell>
          <cell r="D282">
            <v>1</v>
          </cell>
        </row>
        <row r="283">
          <cell r="A283" t="str">
            <v>Сальчетти с/к 230 гр.шт.  СПК</v>
          </cell>
          <cell r="D283">
            <v>13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6</v>
          </cell>
        </row>
        <row r="285">
          <cell r="A285" t="str">
            <v>Салями Трюфель с/в "Эликатессе" 0,16 кг.шт.  СПК</v>
          </cell>
          <cell r="D285">
            <v>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12.407</v>
          </cell>
        </row>
        <row r="287">
          <cell r="A287" t="str">
            <v>Семейная с чесночком Экстра вареная  СПК</v>
          </cell>
          <cell r="D287">
            <v>4.8940000000000001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11</v>
          </cell>
        </row>
        <row r="289">
          <cell r="A289" t="str">
            <v>Сибирская особая с/к 0,235 кг шт.  СПК</v>
          </cell>
          <cell r="D289">
            <v>4</v>
          </cell>
        </row>
        <row r="290">
          <cell r="A290" t="str">
            <v>Сосиски Мусульманские "Просто выгодно" (в ср.защ.атм.)  СПК</v>
          </cell>
          <cell r="D290">
            <v>9.0280000000000005</v>
          </cell>
        </row>
        <row r="291">
          <cell r="A291" t="str">
            <v>Сосиски Хот-дог подкопченные (лоток с ср.защ.атм.)  СПК</v>
          </cell>
          <cell r="D291">
            <v>10.702999999999999</v>
          </cell>
        </row>
        <row r="292">
          <cell r="A292" t="str">
            <v>Сочный мегачебурек ТМ Зареченские ВЕС ПОКОМ</v>
          </cell>
          <cell r="D292">
            <v>51.52</v>
          </cell>
        </row>
        <row r="293">
          <cell r="A293" t="str">
            <v>Торо Неро с/в "Эликатессе" 140 гр.шт.  СПК</v>
          </cell>
          <cell r="D293">
            <v>2</v>
          </cell>
        </row>
        <row r="294">
          <cell r="A294" t="str">
            <v>Уши свиные копченые к пиву 0,15кг нар. д/ф шт.  СПК</v>
          </cell>
          <cell r="D294">
            <v>4</v>
          </cell>
        </row>
        <row r="295">
          <cell r="A295" t="str">
            <v>Фестивальная пора с/к 100 гр.шт.нар. (лоток с ср.защ.атм.)  СПК</v>
          </cell>
          <cell r="D295">
            <v>10</v>
          </cell>
        </row>
        <row r="296">
          <cell r="A296" t="str">
            <v>Фестивальная пора с/к 235 гр.шт.  СПК</v>
          </cell>
          <cell r="D296">
            <v>23</v>
          </cell>
        </row>
        <row r="297">
          <cell r="A297" t="str">
            <v>Фестивальная пора с/к термоус.пак  СПК</v>
          </cell>
          <cell r="D297">
            <v>-0.59399999999999997</v>
          </cell>
        </row>
        <row r="298">
          <cell r="A298" t="str">
            <v>Фуэт с/в "Эликатессе" 160 гр.шт.  СПК</v>
          </cell>
          <cell r="D298">
            <v>9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97</v>
          </cell>
        </row>
        <row r="301">
          <cell r="A301" t="str">
            <v>Хотстеры с сыром 0,25кг ТМ Горячая штучка  ПОКОМ</v>
          </cell>
          <cell r="D301">
            <v>90</v>
          </cell>
        </row>
        <row r="302">
          <cell r="A302" t="str">
            <v>Хотстеры ТМ Горячая штучка ТС Хотстеры 0,25 кг зам  ПОКОМ</v>
          </cell>
          <cell r="D302">
            <v>184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101</v>
          </cell>
        </row>
        <row r="304">
          <cell r="A304" t="str">
            <v>Хрустящие крылышки ТМ Горячая штучка 0,3 кг зам  ПОКОМ</v>
          </cell>
          <cell r="D304">
            <v>120</v>
          </cell>
        </row>
        <row r="305">
          <cell r="A305" t="str">
            <v>Чебупели Foodgital 0,25кг ТМ Горячая штучка  ПОКОМ</v>
          </cell>
          <cell r="D305">
            <v>30</v>
          </cell>
        </row>
        <row r="306">
          <cell r="A306" t="str">
            <v>Чебупели Курочка гриль ТМ Горячая штучка, 0,3 кг зам  ПОКОМ</v>
          </cell>
          <cell r="D306">
            <v>53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416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514</v>
          </cell>
        </row>
        <row r="309">
          <cell r="A309" t="str">
            <v>Чебуреки сочные ВЕС ТМ Зареченские  ПОКОМ</v>
          </cell>
          <cell r="D309">
            <v>145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10.321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5</v>
          </cell>
        </row>
        <row r="312">
          <cell r="A312" t="str">
            <v>Юбилейная с/к 0,235 кг.шт.  СПК</v>
          </cell>
          <cell r="D312">
            <v>20</v>
          </cell>
        </row>
        <row r="313">
          <cell r="A313" t="str">
            <v>Итого</v>
          </cell>
          <cell r="D313">
            <v>33609.53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61.664062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9.33203125" style="5" customWidth="1"/>
    <col min="36" max="36" width="7.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6" t="s">
        <v>146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O5" s="14" t="s">
        <v>144</v>
      </c>
      <c r="X5" s="14" t="s">
        <v>145</v>
      </c>
      <c r="AE5" s="18" t="s">
        <v>147</v>
      </c>
      <c r="AF5" s="18" t="s">
        <v>148</v>
      </c>
      <c r="AG5" s="14" t="s">
        <v>149</v>
      </c>
      <c r="AH5" s="14" t="s">
        <v>150</v>
      </c>
      <c r="AJ5" s="14" t="s">
        <v>145</v>
      </c>
    </row>
    <row r="6" spans="1:39" ht="11.1" customHeight="1" x14ac:dyDescent="0.2">
      <c r="A6" s="6"/>
      <c r="B6" s="6"/>
      <c r="C6" s="3"/>
      <c r="D6" s="3"/>
      <c r="E6" s="12">
        <f>SUM(E7:E156)</f>
        <v>98389.569000000003</v>
      </c>
      <c r="F6" s="12">
        <f>SUM(F7:F156)</f>
        <v>77560.510999999984</v>
      </c>
      <c r="J6" s="12">
        <f>SUM(J7:J156)</f>
        <v>100786.95699999999</v>
      </c>
      <c r="K6" s="12">
        <f t="shared" ref="K6:X6" si="0">SUM(K7:K156)</f>
        <v>-2397.387999999999</v>
      </c>
      <c r="L6" s="12">
        <f t="shared" si="0"/>
        <v>31070</v>
      </c>
      <c r="M6" s="12">
        <f t="shared" si="0"/>
        <v>11700</v>
      </c>
      <c r="N6" s="12">
        <f t="shared" si="0"/>
        <v>18620</v>
      </c>
      <c r="O6" s="12">
        <f t="shared" si="0"/>
        <v>26630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18021.113799999999</v>
      </c>
      <c r="X6" s="12">
        <f t="shared" si="0"/>
        <v>4200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8284</v>
      </c>
      <c r="AE6" s="12">
        <f t="shared" ref="AE6" si="5">SUM(AE7:AE156)</f>
        <v>19372.066399999992</v>
      </c>
      <c r="AF6" s="12">
        <f t="shared" ref="AF6" si="6">SUM(AF7:AF156)</f>
        <v>18578.811599999994</v>
      </c>
      <c r="AG6" s="12">
        <f t="shared" ref="AG6" si="7">SUM(AG7:AG156)</f>
        <v>20204.493799999993</v>
      </c>
      <c r="AH6" s="12">
        <f t="shared" ref="AH6" si="8">SUM(AH7:AH156)</f>
        <v>15355.970000000003</v>
      </c>
      <c r="AI6" s="12"/>
      <c r="AJ6" s="12">
        <f t="shared" ref="AJ6" si="9">SUM(AJ7:AJ156)</f>
        <v>3001.5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541.80399999999997</v>
      </c>
      <c r="D7" s="8">
        <v>608.73299999999995</v>
      </c>
      <c r="E7" s="8">
        <v>602.22299999999996</v>
      </c>
      <c r="F7" s="8">
        <v>529.95699999999999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599.601</v>
      </c>
      <c r="K7" s="13">
        <f>E7-J7</f>
        <v>2.6219999999999573</v>
      </c>
      <c r="L7" s="13">
        <f>VLOOKUP(A:A,[1]TDSheet!$A:$M,13,0)</f>
        <v>200</v>
      </c>
      <c r="M7" s="13">
        <f>VLOOKUP(A:A,[1]TDSheet!$A:$N,14,0)</f>
        <v>100</v>
      </c>
      <c r="N7" s="13">
        <f>VLOOKUP(A:A,[1]TDSheet!$A:$V,22,0)</f>
        <v>130</v>
      </c>
      <c r="O7" s="13">
        <f>VLOOKUP(A:A,[1]TDSheet!$A:$X,24,0)</f>
        <v>200</v>
      </c>
      <c r="P7" s="13"/>
      <c r="Q7" s="13"/>
      <c r="R7" s="13"/>
      <c r="S7" s="13"/>
      <c r="T7" s="13"/>
      <c r="U7" s="13"/>
      <c r="V7" s="13"/>
      <c r="W7" s="13">
        <f>(E7-AD7)/5</f>
        <v>120.44459999999999</v>
      </c>
      <c r="X7" s="15"/>
      <c r="Y7" s="17">
        <f>(F7+L7+M7+N7+O7+X7)/W7</f>
        <v>9.6306268608140169</v>
      </c>
      <c r="Z7" s="13">
        <f>F7/W7</f>
        <v>4.40000630995495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124.06359999999999</v>
      </c>
      <c r="AF7" s="13">
        <f>VLOOKUP(A:A,[1]TDSheet!$A:$AF,32,0)</f>
        <v>106.50340000000001</v>
      </c>
      <c r="AG7" s="13">
        <f>VLOOKUP(A:A,[1]TDSheet!$A:$AG,33,0)</f>
        <v>128.76500000000001</v>
      </c>
      <c r="AH7" s="13">
        <f>VLOOKUP(A:A,[3]TDSheet!$A:$D,4,0)</f>
        <v>35.744</v>
      </c>
      <c r="AI7" s="13" t="str">
        <f>VLOOKUP(A:A,[1]TDSheet!$A:$AI,35,0)</f>
        <v>продмарт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571.87400000000002</v>
      </c>
      <c r="D8" s="8">
        <v>445.91199999999998</v>
      </c>
      <c r="E8" s="8">
        <v>487.15499999999997</v>
      </c>
      <c r="F8" s="8">
        <v>512.15499999999997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461.19900000000001</v>
      </c>
      <c r="K8" s="13">
        <f t="shared" ref="K8:K71" si="10">E8-J8</f>
        <v>25.95599999999996</v>
      </c>
      <c r="L8" s="13">
        <f>VLOOKUP(A:A,[1]TDSheet!$A:$M,13,0)</f>
        <v>100</v>
      </c>
      <c r="M8" s="13">
        <f>VLOOKUP(A:A,[1]TDSheet!$A:$N,14,0)</f>
        <v>0</v>
      </c>
      <c r="N8" s="13">
        <f>VLOOKUP(A:A,[1]TDSheet!$A:$V,22,0)</f>
        <v>190</v>
      </c>
      <c r="O8" s="13">
        <f>VLOOKUP(A:A,[1]TDSheet!$A:$X,24,0)</f>
        <v>160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97.430999999999997</v>
      </c>
      <c r="X8" s="15"/>
      <c r="Y8" s="17">
        <f t="shared" ref="Y8:Y71" si="12">(F8+L8+M8+N8+O8+X8)/W8</f>
        <v>9.8752450452114822</v>
      </c>
      <c r="Z8" s="13">
        <f t="shared" ref="Z8:Z71" si="13">F8/W8</f>
        <v>5.2565918444848148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108.54040000000001</v>
      </c>
      <c r="AF8" s="13">
        <f>VLOOKUP(A:A,[1]TDSheet!$A:$AF,32,0)</f>
        <v>99.457599999999999</v>
      </c>
      <c r="AG8" s="13">
        <f>VLOOKUP(A:A,[1]TDSheet!$A:$AG,33,0)</f>
        <v>111.8916</v>
      </c>
      <c r="AH8" s="13">
        <f>VLOOKUP(A:A,[3]TDSheet!$A:$D,4,0)</f>
        <v>80.659000000000006</v>
      </c>
      <c r="AI8" s="13" t="str">
        <f>VLOOKUP(A:A,[1]TDSheet!$A:$AI,35,0)</f>
        <v>мартяб</v>
      </c>
      <c r="AJ8" s="13">
        <f t="shared" ref="AJ8:AJ71" si="14">X8*H8</f>
        <v>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1271.5509999999999</v>
      </c>
      <c r="D9" s="8">
        <v>2325.4110000000001</v>
      </c>
      <c r="E9" s="19">
        <v>2034</v>
      </c>
      <c r="F9" s="19">
        <v>1302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1546.115</v>
      </c>
      <c r="K9" s="13">
        <f t="shared" si="10"/>
        <v>487.88499999999999</v>
      </c>
      <c r="L9" s="13">
        <f>VLOOKUP(A:A,[1]TDSheet!$A:$M,13,0)</f>
        <v>800</v>
      </c>
      <c r="M9" s="13">
        <f>VLOOKUP(A:A,[1]TDSheet!$A:$N,14,0)</f>
        <v>400</v>
      </c>
      <c r="N9" s="13">
        <f>VLOOKUP(A:A,[1]TDSheet!$A:$V,22,0)</f>
        <v>550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406.8</v>
      </c>
      <c r="X9" s="15">
        <v>200</v>
      </c>
      <c r="Y9" s="17">
        <f t="shared" si="12"/>
        <v>9.4690265486725664</v>
      </c>
      <c r="Z9" s="13">
        <f t="shared" si="13"/>
        <v>3.2005899705014746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331.9076</v>
      </c>
      <c r="AF9" s="13">
        <f>VLOOKUP(A:A,[1]TDSheet!$A:$AF,32,0)</f>
        <v>336.57260000000002</v>
      </c>
      <c r="AG9" s="13">
        <f>VLOOKUP(A:A,[1]TDSheet!$A:$AG,33,0)</f>
        <v>412</v>
      </c>
      <c r="AH9" s="13">
        <f>VLOOKUP(A:A,[3]TDSheet!$A:$D,4,0)</f>
        <v>198.953</v>
      </c>
      <c r="AI9" s="13" t="str">
        <f>VLOOKUP(A:A,[1]TDSheet!$A:$AI,35,0)</f>
        <v>продмарт</v>
      </c>
      <c r="AJ9" s="13">
        <f t="shared" si="14"/>
        <v>200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1510</v>
      </c>
      <c r="D10" s="8">
        <v>63179</v>
      </c>
      <c r="E10" s="8">
        <v>2650</v>
      </c>
      <c r="F10" s="8">
        <v>947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2718</v>
      </c>
      <c r="K10" s="13">
        <f t="shared" si="10"/>
        <v>-68</v>
      </c>
      <c r="L10" s="13">
        <f>VLOOKUP(A:A,[1]TDSheet!$A:$M,13,0)</f>
        <v>1000</v>
      </c>
      <c r="M10" s="13">
        <f>VLOOKUP(A:A,[1]TDSheet!$A:$N,14,0)</f>
        <v>400</v>
      </c>
      <c r="N10" s="13">
        <f>VLOOKUP(A:A,[1]TDSheet!$A:$V,22,0)</f>
        <v>400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3"/>
      <c r="W10" s="13">
        <f t="shared" si="11"/>
        <v>390</v>
      </c>
      <c r="X10" s="15">
        <v>300</v>
      </c>
      <c r="Y10" s="17">
        <f t="shared" si="12"/>
        <v>9.3512820512820518</v>
      </c>
      <c r="Z10" s="13">
        <f t="shared" si="13"/>
        <v>2.428205128205128</v>
      </c>
      <c r="AA10" s="13"/>
      <c r="AB10" s="13"/>
      <c r="AC10" s="13"/>
      <c r="AD10" s="13">
        <f>VLOOKUP(A:A,[1]TDSheet!$A:$AD,30,0)</f>
        <v>700</v>
      </c>
      <c r="AE10" s="13">
        <f>VLOOKUP(A:A,[1]TDSheet!$A:$AE,31,0)</f>
        <v>309.39999999999998</v>
      </c>
      <c r="AF10" s="13">
        <f>VLOOKUP(A:A,[1]TDSheet!$A:$AF,32,0)</f>
        <v>274.2</v>
      </c>
      <c r="AG10" s="13">
        <f>VLOOKUP(A:A,[1]TDSheet!$A:$AG,33,0)</f>
        <v>408</v>
      </c>
      <c r="AH10" s="13">
        <f>VLOOKUP(A:A,[3]TDSheet!$A:$D,4,0)</f>
        <v>291</v>
      </c>
      <c r="AI10" s="13" t="str">
        <f>VLOOKUP(A:A,[1]TDSheet!$A:$AI,35,0)</f>
        <v>мартяб</v>
      </c>
      <c r="AJ10" s="13">
        <f t="shared" si="14"/>
        <v>120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1581</v>
      </c>
      <c r="D11" s="8">
        <v>4060</v>
      </c>
      <c r="E11" s="8">
        <v>3650</v>
      </c>
      <c r="F11" s="8">
        <v>1883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3745</v>
      </c>
      <c r="K11" s="13">
        <f t="shared" si="10"/>
        <v>-95</v>
      </c>
      <c r="L11" s="13">
        <f>VLOOKUP(A:A,[1]TDSheet!$A:$M,13,0)</f>
        <v>1700</v>
      </c>
      <c r="M11" s="13">
        <f>VLOOKUP(A:A,[1]TDSheet!$A:$N,14,0)</f>
        <v>500</v>
      </c>
      <c r="N11" s="13">
        <f>VLOOKUP(A:A,[1]TDSheet!$A:$V,22,0)</f>
        <v>0</v>
      </c>
      <c r="O11" s="13">
        <f>VLOOKUP(A:A,[1]TDSheet!$A:$X,24,0)</f>
        <v>1000</v>
      </c>
      <c r="P11" s="13"/>
      <c r="Q11" s="13"/>
      <c r="R11" s="13"/>
      <c r="S11" s="13"/>
      <c r="T11" s="13"/>
      <c r="U11" s="13"/>
      <c r="V11" s="13"/>
      <c r="W11" s="13">
        <f t="shared" si="11"/>
        <v>562</v>
      </c>
      <c r="X11" s="15"/>
      <c r="Y11" s="17">
        <f t="shared" si="12"/>
        <v>9.0444839857651242</v>
      </c>
      <c r="Z11" s="13">
        <f t="shared" si="13"/>
        <v>3.3505338078291813</v>
      </c>
      <c r="AA11" s="13"/>
      <c r="AB11" s="13"/>
      <c r="AC11" s="13"/>
      <c r="AD11" s="13">
        <f>VLOOKUP(A:A,[1]TDSheet!$A:$AD,30,0)</f>
        <v>840</v>
      </c>
      <c r="AE11" s="13">
        <f>VLOOKUP(A:A,[1]TDSheet!$A:$AE,31,0)</f>
        <v>697</v>
      </c>
      <c r="AF11" s="13">
        <f>VLOOKUP(A:A,[1]TDSheet!$A:$AF,32,0)</f>
        <v>625</v>
      </c>
      <c r="AG11" s="13">
        <f>VLOOKUP(A:A,[1]TDSheet!$A:$AG,33,0)</f>
        <v>682.4</v>
      </c>
      <c r="AH11" s="13">
        <f>VLOOKUP(A:A,[3]TDSheet!$A:$D,4,0)</f>
        <v>549</v>
      </c>
      <c r="AI11" s="13" t="str">
        <f>VLOOKUP(A:A,[1]TDSheet!$A:$AI,35,0)</f>
        <v>оконч</v>
      </c>
      <c r="AJ11" s="13">
        <f t="shared" si="14"/>
        <v>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2360</v>
      </c>
      <c r="D12" s="8">
        <v>3496</v>
      </c>
      <c r="E12" s="8">
        <v>3938</v>
      </c>
      <c r="F12" s="8">
        <v>1829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4008</v>
      </c>
      <c r="K12" s="13">
        <f t="shared" si="10"/>
        <v>-70</v>
      </c>
      <c r="L12" s="13">
        <f>VLOOKUP(A:A,[1]TDSheet!$A:$M,13,0)</f>
        <v>1800</v>
      </c>
      <c r="M12" s="13">
        <f>VLOOKUP(A:A,[1]TDSheet!$A:$N,14,0)</f>
        <v>500</v>
      </c>
      <c r="N12" s="13">
        <f>VLOOKUP(A:A,[1]TDSheet!$A:$V,22,0)</f>
        <v>1300</v>
      </c>
      <c r="O12" s="13">
        <f>VLOOKUP(A:A,[1]TDSheet!$A:$X,24,0)</f>
        <v>1200</v>
      </c>
      <c r="P12" s="13"/>
      <c r="Q12" s="13"/>
      <c r="R12" s="13"/>
      <c r="S12" s="13"/>
      <c r="T12" s="13"/>
      <c r="U12" s="13"/>
      <c r="V12" s="13"/>
      <c r="W12" s="13">
        <f t="shared" si="11"/>
        <v>715.6</v>
      </c>
      <c r="X12" s="15"/>
      <c r="Y12" s="17">
        <f t="shared" si="12"/>
        <v>9.2635550586920061</v>
      </c>
      <c r="Z12" s="13">
        <f t="shared" si="13"/>
        <v>2.5558971492453884</v>
      </c>
      <c r="AA12" s="13"/>
      <c r="AB12" s="13"/>
      <c r="AC12" s="13"/>
      <c r="AD12" s="13">
        <f>VLOOKUP(A:A,[1]TDSheet!$A:$AD,30,0)</f>
        <v>360</v>
      </c>
      <c r="AE12" s="13">
        <f>VLOOKUP(A:A,[1]TDSheet!$A:$AE,31,0)</f>
        <v>686</v>
      </c>
      <c r="AF12" s="13">
        <f>VLOOKUP(A:A,[1]TDSheet!$A:$AF,32,0)</f>
        <v>625.79999999999995</v>
      </c>
      <c r="AG12" s="13">
        <f>VLOOKUP(A:A,[1]TDSheet!$A:$AG,33,0)</f>
        <v>718.2</v>
      </c>
      <c r="AH12" s="13">
        <f>VLOOKUP(A:A,[3]TDSheet!$A:$D,4,0)</f>
        <v>463</v>
      </c>
      <c r="AI12" s="13" t="str">
        <f>VLOOKUP(A:A,[1]TDSheet!$A:$AI,35,0)</f>
        <v>мартяб</v>
      </c>
      <c r="AJ12" s="13">
        <f t="shared" si="14"/>
        <v>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26</v>
      </c>
      <c r="D13" s="8">
        <v>53</v>
      </c>
      <c r="E13" s="8">
        <v>31</v>
      </c>
      <c r="F13" s="8">
        <v>45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47</v>
      </c>
      <c r="K13" s="13">
        <f t="shared" si="10"/>
        <v>-16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VLOOKUP(A:A,[1]TDSheet!$A:$V,22,0)</f>
        <v>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6.2</v>
      </c>
      <c r="X13" s="15"/>
      <c r="Y13" s="17">
        <f t="shared" si="12"/>
        <v>10.483870967741936</v>
      </c>
      <c r="Z13" s="13">
        <f t="shared" si="13"/>
        <v>7.258064516129032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5</v>
      </c>
      <c r="AF13" s="13">
        <f>VLOOKUP(A:A,[1]TDSheet!$A:$AF,32,0)</f>
        <v>9</v>
      </c>
      <c r="AG13" s="13">
        <f>VLOOKUP(A:A,[1]TDSheet!$A:$AG,33,0)</f>
        <v>8.1999999999999993</v>
      </c>
      <c r="AH13" s="13">
        <f>VLOOKUP(A:A,[3]TDSheet!$A:$D,4,0)</f>
        <v>7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373</v>
      </c>
      <c r="D14" s="8">
        <v>220</v>
      </c>
      <c r="E14" s="8">
        <v>107</v>
      </c>
      <c r="F14" s="8">
        <v>479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218</v>
      </c>
      <c r="K14" s="13">
        <f t="shared" si="10"/>
        <v>-111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21.4</v>
      </c>
      <c r="X14" s="15"/>
      <c r="Y14" s="17">
        <f t="shared" si="12"/>
        <v>22.383177570093459</v>
      </c>
      <c r="Z14" s="13">
        <f t="shared" si="13"/>
        <v>22.383177570093459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33.6</v>
      </c>
      <c r="AF14" s="13">
        <f>VLOOKUP(A:A,[1]TDSheet!$A:$AF,32,0)</f>
        <v>39.6</v>
      </c>
      <c r="AG14" s="13">
        <f>VLOOKUP(A:A,[1]TDSheet!$A:$AG,33,0)</f>
        <v>40</v>
      </c>
      <c r="AH14" s="13">
        <f>VLOOKUP(A:A,[3]TDSheet!$A:$D,4,0)</f>
        <v>33</v>
      </c>
      <c r="AI14" s="13">
        <v>0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106</v>
      </c>
      <c r="D15" s="8">
        <v>239</v>
      </c>
      <c r="E15" s="8">
        <v>212</v>
      </c>
      <c r="F15" s="8">
        <v>130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239</v>
      </c>
      <c r="K15" s="13">
        <f t="shared" si="10"/>
        <v>-27</v>
      </c>
      <c r="L15" s="13">
        <f>VLOOKUP(A:A,[1]TDSheet!$A:$M,13,0)</f>
        <v>110</v>
      </c>
      <c r="M15" s="13">
        <f>VLOOKUP(A:A,[1]TDSheet!$A:$N,14,0)</f>
        <v>0</v>
      </c>
      <c r="N15" s="13">
        <f>VLOOKUP(A:A,[1]TDSheet!$A:$V,22,0)</f>
        <v>40</v>
      </c>
      <c r="O15" s="13">
        <f>VLOOKUP(A:A,[1]TDSheet!$A:$X,24,0)</f>
        <v>70</v>
      </c>
      <c r="P15" s="13"/>
      <c r="Q15" s="13"/>
      <c r="R15" s="13"/>
      <c r="S15" s="13"/>
      <c r="T15" s="13"/>
      <c r="U15" s="13"/>
      <c r="V15" s="13"/>
      <c r="W15" s="13">
        <f t="shared" si="11"/>
        <v>42.4</v>
      </c>
      <c r="X15" s="15"/>
      <c r="Y15" s="17">
        <f t="shared" si="12"/>
        <v>8.2547169811320753</v>
      </c>
      <c r="Z15" s="13">
        <f t="shared" si="13"/>
        <v>3.0660377358490569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37.799999999999997</v>
      </c>
      <c r="AF15" s="13">
        <f>VLOOKUP(A:A,[1]TDSheet!$A:$AF,32,0)</f>
        <v>39</v>
      </c>
      <c r="AG15" s="13">
        <f>VLOOKUP(A:A,[1]TDSheet!$A:$AG,33,0)</f>
        <v>48.4</v>
      </c>
      <c r="AH15" s="13">
        <f>VLOOKUP(A:A,[3]TDSheet!$A:$D,4,0)</f>
        <v>59</v>
      </c>
      <c r="AI15" s="13">
        <f>VLOOKUP(A:A,[1]TDSheet!$A:$AI,35,0)</f>
        <v>0</v>
      </c>
      <c r="AJ15" s="13">
        <f t="shared" si="14"/>
        <v>0</v>
      </c>
      <c r="AK15" s="13"/>
      <c r="AL15" s="13"/>
      <c r="AM15" s="13"/>
    </row>
    <row r="16" spans="1:39" s="1" customFormat="1" ht="11.1" customHeight="1" outlineLevel="1" x14ac:dyDescent="0.2">
      <c r="A16" s="22" t="s">
        <v>19</v>
      </c>
      <c r="B16" s="7" t="s">
        <v>12</v>
      </c>
      <c r="C16" s="8">
        <v>661</v>
      </c>
      <c r="D16" s="8"/>
      <c r="E16" s="8">
        <v>135</v>
      </c>
      <c r="F16" s="8">
        <v>526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153</v>
      </c>
      <c r="K16" s="13">
        <f t="shared" si="10"/>
        <v>-18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27</v>
      </c>
      <c r="X16" s="15"/>
      <c r="Y16" s="17">
        <f t="shared" si="12"/>
        <v>19.481481481481481</v>
      </c>
      <c r="Z16" s="13">
        <f t="shared" si="13"/>
        <v>19.481481481481481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234.4</v>
      </c>
      <c r="AF16" s="13">
        <f>VLOOKUP(A:A,[1]TDSheet!$A:$AF,32,0)</f>
        <v>257.2</v>
      </c>
      <c r="AG16" s="13">
        <f>VLOOKUP(A:A,[1]TDSheet!$A:$AG,33,0)</f>
        <v>3.4</v>
      </c>
      <c r="AH16" s="13">
        <f>VLOOKUP(A:A,[3]TDSheet!$A:$D,4,0)</f>
        <v>123</v>
      </c>
      <c r="AI16" s="21" t="str">
        <f>VLOOKUP(A:A,[1]TDSheet!$A:$AI,35,0)</f>
        <v>увел</v>
      </c>
      <c r="AJ16" s="13">
        <f t="shared" si="14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2471</v>
      </c>
      <c r="D17" s="8">
        <v>26</v>
      </c>
      <c r="E17" s="8">
        <v>890</v>
      </c>
      <c r="F17" s="8">
        <v>1579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1008</v>
      </c>
      <c r="K17" s="13">
        <f t="shared" si="10"/>
        <v>-118</v>
      </c>
      <c r="L17" s="13">
        <f>VLOOKUP(A:A,[1]TDSheet!$A:$M,13,0)</f>
        <v>500</v>
      </c>
      <c r="M17" s="13">
        <f>VLOOKUP(A:A,[1]TDSheet!$A:$N,14,0)</f>
        <v>0</v>
      </c>
      <c r="N17" s="13">
        <f>VLOOKUP(A:A,[1]TDSheet!$A:$V,22,0)</f>
        <v>0</v>
      </c>
      <c r="O17" s="13">
        <f>VLOOKUP(A:A,[1]TDSheet!$A:$X,24,0)</f>
        <v>500</v>
      </c>
      <c r="P17" s="13"/>
      <c r="Q17" s="13"/>
      <c r="R17" s="13"/>
      <c r="S17" s="13"/>
      <c r="T17" s="13"/>
      <c r="U17" s="13"/>
      <c r="V17" s="13"/>
      <c r="W17" s="13">
        <f t="shared" si="11"/>
        <v>178</v>
      </c>
      <c r="X17" s="15"/>
      <c r="Y17" s="17">
        <f t="shared" si="12"/>
        <v>14.488764044943821</v>
      </c>
      <c r="Z17" s="13">
        <f t="shared" si="13"/>
        <v>8.8707865168539328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199.6</v>
      </c>
      <c r="AF17" s="13">
        <f>VLOOKUP(A:A,[1]TDSheet!$A:$AF,32,0)</f>
        <v>188</v>
      </c>
      <c r="AG17" s="13">
        <f>VLOOKUP(A:A,[1]TDSheet!$A:$AG,33,0)</f>
        <v>257.39999999999998</v>
      </c>
      <c r="AH17" s="13">
        <f>VLOOKUP(A:A,[3]TDSheet!$A:$D,4,0)</f>
        <v>109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432</v>
      </c>
      <c r="D18" s="8">
        <v>515</v>
      </c>
      <c r="E18" s="8">
        <v>506</v>
      </c>
      <c r="F18" s="8">
        <v>430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549</v>
      </c>
      <c r="K18" s="13">
        <f t="shared" si="10"/>
        <v>-43</v>
      </c>
      <c r="L18" s="13">
        <f>VLOOKUP(A:A,[1]TDSheet!$A:$M,13,0)</f>
        <v>120</v>
      </c>
      <c r="M18" s="13">
        <f>VLOOKUP(A:A,[1]TDSheet!$A:$N,14,0)</f>
        <v>0</v>
      </c>
      <c r="N18" s="13">
        <f>VLOOKUP(A:A,[1]TDSheet!$A:$V,22,0)</f>
        <v>220</v>
      </c>
      <c r="O18" s="13">
        <f>VLOOKUP(A:A,[1]TDSheet!$A:$X,24,0)</f>
        <v>150</v>
      </c>
      <c r="P18" s="13"/>
      <c r="Q18" s="13"/>
      <c r="R18" s="13"/>
      <c r="S18" s="13"/>
      <c r="T18" s="13"/>
      <c r="U18" s="13"/>
      <c r="V18" s="13"/>
      <c r="W18" s="13">
        <f t="shared" si="11"/>
        <v>101.2</v>
      </c>
      <c r="X18" s="15"/>
      <c r="Y18" s="17">
        <f t="shared" si="12"/>
        <v>9.0909090909090899</v>
      </c>
      <c r="Z18" s="13">
        <f t="shared" si="13"/>
        <v>4.2490118577075098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82.2</v>
      </c>
      <c r="AF18" s="13">
        <f>VLOOKUP(A:A,[1]TDSheet!$A:$AF,32,0)</f>
        <v>46.6</v>
      </c>
      <c r="AG18" s="13">
        <f>VLOOKUP(A:A,[1]TDSheet!$A:$AG,33,0)</f>
        <v>101</v>
      </c>
      <c r="AH18" s="13">
        <f>VLOOKUP(A:A,[3]TDSheet!$A:$D,4,0)</f>
        <v>45</v>
      </c>
      <c r="AI18" s="13" t="str">
        <f>VLOOKUP(A:A,[1]TDSheet!$A:$AI,35,0)</f>
        <v>продмарт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22" t="s">
        <v>22</v>
      </c>
      <c r="B19" s="7" t="s">
        <v>12</v>
      </c>
      <c r="C19" s="8">
        <v>52</v>
      </c>
      <c r="D19" s="8">
        <v>711</v>
      </c>
      <c r="E19" s="8">
        <v>89</v>
      </c>
      <c r="F19" s="8">
        <v>370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399</v>
      </c>
      <c r="K19" s="13">
        <f t="shared" si="10"/>
        <v>-310</v>
      </c>
      <c r="L19" s="13">
        <f>VLOOKUP(A:A,[1]TDSheet!$A:$M,13,0)</f>
        <v>50</v>
      </c>
      <c r="M19" s="13">
        <f>VLOOKUP(A:A,[1]TDSheet!$A:$N,14,0)</f>
        <v>0</v>
      </c>
      <c r="N19" s="13">
        <f>VLOOKUP(A:A,[1]TDSheet!$A:$V,22,0)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17.8</v>
      </c>
      <c r="X19" s="15"/>
      <c r="Y19" s="17">
        <f t="shared" si="12"/>
        <v>23.595505617977526</v>
      </c>
      <c r="Z19" s="13">
        <f t="shared" si="13"/>
        <v>20.786516853932582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16.600000000000001</v>
      </c>
      <c r="AF19" s="13">
        <f>VLOOKUP(A:A,[1]TDSheet!$A:$AF,32,0)</f>
        <v>14.2</v>
      </c>
      <c r="AG19" s="13">
        <f>VLOOKUP(A:A,[1]TDSheet!$A:$AG,33,0)</f>
        <v>19.399999999999999</v>
      </c>
      <c r="AH19" s="13">
        <f>VLOOKUP(A:A,[3]TDSheet!$A:$D,4,0)</f>
        <v>16</v>
      </c>
      <c r="AI19" s="21" t="str">
        <f>VLOOKUP(A:A,[1]TDSheet!$A:$AI,35,0)</f>
        <v>300пуд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299</v>
      </c>
      <c r="D20" s="8">
        <v>157</v>
      </c>
      <c r="E20" s="8">
        <v>236</v>
      </c>
      <c r="F20" s="8">
        <v>211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245</v>
      </c>
      <c r="K20" s="13">
        <f t="shared" si="10"/>
        <v>-9</v>
      </c>
      <c r="L20" s="13">
        <f>VLOOKUP(A:A,[1]TDSheet!$A:$M,13,0)</f>
        <v>30</v>
      </c>
      <c r="M20" s="13">
        <f>VLOOKUP(A:A,[1]TDSheet!$A:$N,14,0)</f>
        <v>0</v>
      </c>
      <c r="N20" s="13">
        <f>VLOOKUP(A:A,[1]TDSheet!$A:$V,22,0)</f>
        <v>0</v>
      </c>
      <c r="O20" s="13">
        <f>VLOOKUP(A:A,[1]TDSheet!$A:$X,24,0)</f>
        <v>50</v>
      </c>
      <c r="P20" s="13"/>
      <c r="Q20" s="13"/>
      <c r="R20" s="13"/>
      <c r="S20" s="13"/>
      <c r="T20" s="13"/>
      <c r="U20" s="13"/>
      <c r="V20" s="13"/>
      <c r="W20" s="13">
        <f t="shared" si="11"/>
        <v>30.4</v>
      </c>
      <c r="X20" s="15"/>
      <c r="Y20" s="17">
        <f t="shared" si="12"/>
        <v>9.5723684210526319</v>
      </c>
      <c r="Z20" s="13">
        <f t="shared" si="13"/>
        <v>6.9407894736842106</v>
      </c>
      <c r="AA20" s="13"/>
      <c r="AB20" s="13"/>
      <c r="AC20" s="13"/>
      <c r="AD20" s="13">
        <f>VLOOKUP(A:A,[1]TDSheet!$A:$AD,30,0)</f>
        <v>84</v>
      </c>
      <c r="AE20" s="13">
        <f>VLOOKUP(A:A,[1]TDSheet!$A:$AE,31,0)</f>
        <v>83</v>
      </c>
      <c r="AF20" s="13">
        <f>VLOOKUP(A:A,[1]TDSheet!$A:$AF,32,0)</f>
        <v>51</v>
      </c>
      <c r="AG20" s="13">
        <f>VLOOKUP(A:A,[1]TDSheet!$A:$AG,33,0)</f>
        <v>38.200000000000003</v>
      </c>
      <c r="AH20" s="13">
        <f>VLOOKUP(A:A,[3]TDSheet!$A:$D,4,0)</f>
        <v>29</v>
      </c>
      <c r="AI20" s="13">
        <f>VLOOKUP(A:A,[1]TDSheet!$A:$AI,35,0)</f>
        <v>0</v>
      </c>
      <c r="AJ20" s="13">
        <f t="shared" si="14"/>
        <v>0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655</v>
      </c>
      <c r="D21" s="8">
        <v>215</v>
      </c>
      <c r="E21" s="8">
        <v>366</v>
      </c>
      <c r="F21" s="8">
        <v>496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396</v>
      </c>
      <c r="K21" s="13">
        <f t="shared" si="10"/>
        <v>-30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VLOOKUP(A:A,[1]TDSheet!$A:$V,22,0)</f>
        <v>120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3"/>
      <c r="W21" s="13">
        <f t="shared" si="11"/>
        <v>73.2</v>
      </c>
      <c r="X21" s="15"/>
      <c r="Y21" s="17">
        <f t="shared" si="12"/>
        <v>9.7814207650273222</v>
      </c>
      <c r="Z21" s="13">
        <f t="shared" si="13"/>
        <v>6.775956284153005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106.6</v>
      </c>
      <c r="AF21" s="13">
        <f>VLOOKUP(A:A,[1]TDSheet!$A:$AF,32,0)</f>
        <v>119.2</v>
      </c>
      <c r="AG21" s="13">
        <f>VLOOKUP(A:A,[1]TDSheet!$A:$AG,33,0)</f>
        <v>78.400000000000006</v>
      </c>
      <c r="AH21" s="13">
        <f>VLOOKUP(A:A,[3]TDSheet!$A:$D,4,0)</f>
        <v>40</v>
      </c>
      <c r="AI21" s="13" t="str">
        <f>VLOOKUP(A:A,[1]TDSheet!$A:$AI,35,0)</f>
        <v>оконч</v>
      </c>
      <c r="AJ21" s="13">
        <f t="shared" si="14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259.72000000000003</v>
      </c>
      <c r="D22" s="8">
        <v>426.17599999999999</v>
      </c>
      <c r="E22" s="8">
        <v>388.05399999999997</v>
      </c>
      <c r="F22" s="8">
        <v>259.87200000000001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387.928</v>
      </c>
      <c r="K22" s="13">
        <f t="shared" si="10"/>
        <v>0.12599999999997635</v>
      </c>
      <c r="L22" s="13">
        <f>VLOOKUP(A:A,[1]TDSheet!$A:$M,13,0)</f>
        <v>150</v>
      </c>
      <c r="M22" s="13">
        <f>VLOOKUP(A:A,[1]TDSheet!$A:$N,14,0)</f>
        <v>0</v>
      </c>
      <c r="N22" s="13">
        <f>VLOOKUP(A:A,[1]TDSheet!$A:$V,22,0)</f>
        <v>180</v>
      </c>
      <c r="O22" s="13">
        <f>VLOOKUP(A:A,[1]TDSheet!$A:$X,24,0)</f>
        <v>120</v>
      </c>
      <c r="P22" s="13"/>
      <c r="Q22" s="13"/>
      <c r="R22" s="13"/>
      <c r="S22" s="13"/>
      <c r="T22" s="13"/>
      <c r="U22" s="13"/>
      <c r="V22" s="13"/>
      <c r="W22" s="13">
        <f t="shared" si="11"/>
        <v>77.610799999999998</v>
      </c>
      <c r="X22" s="15"/>
      <c r="Y22" s="17">
        <f t="shared" si="12"/>
        <v>9.1465620764120477</v>
      </c>
      <c r="Z22" s="13">
        <f t="shared" si="13"/>
        <v>3.3483999649533316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79.959199999999996</v>
      </c>
      <c r="AF22" s="13">
        <f>VLOOKUP(A:A,[1]TDSheet!$A:$AF,32,0)</f>
        <v>81.238399999999999</v>
      </c>
      <c r="AG22" s="13">
        <f>VLOOKUP(A:A,[1]TDSheet!$A:$AG,33,0)</f>
        <v>83.867800000000003</v>
      </c>
      <c r="AH22" s="13">
        <f>VLOOKUP(A:A,[3]TDSheet!$A:$D,4,0)</f>
        <v>63.777999999999999</v>
      </c>
      <c r="AI22" s="13">
        <f>VLOOKUP(A:A,[1]TDSheet!$A:$AI,35,0)</f>
        <v>0</v>
      </c>
      <c r="AJ22" s="13">
        <f t="shared" si="14"/>
        <v>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6205.8180000000002</v>
      </c>
      <c r="D23" s="8">
        <v>3171.8510000000001</v>
      </c>
      <c r="E23" s="8">
        <v>4137.9530000000004</v>
      </c>
      <c r="F23" s="8">
        <v>5049.8029999999999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4292.0969999999998</v>
      </c>
      <c r="K23" s="13">
        <f t="shared" si="10"/>
        <v>-154.14399999999932</v>
      </c>
      <c r="L23" s="13">
        <f>VLOOKUP(A:A,[1]TDSheet!$A:$M,13,0)</f>
        <v>500</v>
      </c>
      <c r="M23" s="13">
        <f>VLOOKUP(A:A,[1]TDSheet!$A:$N,14,0)</f>
        <v>1000</v>
      </c>
      <c r="N23" s="13">
        <f>VLOOKUP(A:A,[1]TDSheet!$A:$V,22,0)</f>
        <v>500</v>
      </c>
      <c r="O23" s="13">
        <f>VLOOKUP(A:A,[1]TDSheet!$A:$X,24,0)</f>
        <v>1100</v>
      </c>
      <c r="P23" s="13"/>
      <c r="Q23" s="13"/>
      <c r="R23" s="13"/>
      <c r="S23" s="13"/>
      <c r="T23" s="13"/>
      <c r="U23" s="13"/>
      <c r="V23" s="13"/>
      <c r="W23" s="13">
        <f t="shared" si="11"/>
        <v>827.59060000000011</v>
      </c>
      <c r="X23" s="15">
        <v>500</v>
      </c>
      <c r="Y23" s="17">
        <f t="shared" si="12"/>
        <v>10.451789810082424</v>
      </c>
      <c r="Z23" s="13">
        <f t="shared" si="13"/>
        <v>6.1018129012098488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845.43700000000013</v>
      </c>
      <c r="AF23" s="13">
        <f>VLOOKUP(A:A,[1]TDSheet!$A:$AF,32,0)</f>
        <v>816.4864</v>
      </c>
      <c r="AG23" s="13">
        <f>VLOOKUP(A:A,[1]TDSheet!$A:$AG,33,0)</f>
        <v>912.24060000000009</v>
      </c>
      <c r="AH23" s="13">
        <f>VLOOKUP(A:A,[3]TDSheet!$A:$D,4,0)</f>
        <v>577.62599999999998</v>
      </c>
      <c r="AI23" s="13" t="str">
        <f>VLOOKUP(A:A,[1]TDSheet!$A:$AI,35,0)</f>
        <v>мартяб</v>
      </c>
      <c r="AJ23" s="13">
        <f t="shared" si="14"/>
        <v>500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212.48500000000001</v>
      </c>
      <c r="D24" s="8">
        <v>275.01499999999999</v>
      </c>
      <c r="E24" s="8">
        <v>357.589</v>
      </c>
      <c r="F24" s="8">
        <v>112.958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362.39699999999999</v>
      </c>
      <c r="K24" s="13">
        <f t="shared" si="10"/>
        <v>-4.8079999999999927</v>
      </c>
      <c r="L24" s="13">
        <f>VLOOKUP(A:A,[1]TDSheet!$A:$M,13,0)</f>
        <v>220</v>
      </c>
      <c r="M24" s="13">
        <f>VLOOKUP(A:A,[1]TDSheet!$A:$N,14,0)</f>
        <v>0</v>
      </c>
      <c r="N24" s="13">
        <f>VLOOKUP(A:A,[1]TDSheet!$A:$V,22,0)</f>
        <v>220</v>
      </c>
      <c r="O24" s="13">
        <f>VLOOKUP(A:A,[1]TDSheet!$A:$X,24,0)</f>
        <v>120</v>
      </c>
      <c r="P24" s="13"/>
      <c r="Q24" s="13"/>
      <c r="R24" s="13"/>
      <c r="S24" s="13"/>
      <c r="T24" s="13"/>
      <c r="U24" s="13"/>
      <c r="V24" s="13"/>
      <c r="W24" s="13">
        <f t="shared" si="11"/>
        <v>71.517799999999994</v>
      </c>
      <c r="X24" s="15"/>
      <c r="Y24" s="17">
        <f t="shared" si="12"/>
        <v>9.4096574559060819</v>
      </c>
      <c r="Z24" s="13">
        <f t="shared" si="13"/>
        <v>1.5794389648451157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52.078599999999994</v>
      </c>
      <c r="AF24" s="13">
        <f>VLOOKUP(A:A,[1]TDSheet!$A:$AF,32,0)</f>
        <v>65.660600000000002</v>
      </c>
      <c r="AG24" s="13">
        <f>VLOOKUP(A:A,[1]TDSheet!$A:$AG,33,0)</f>
        <v>74.072199999999995</v>
      </c>
      <c r="AH24" s="13">
        <f>VLOOKUP(A:A,[3]TDSheet!$A:$D,4,0)</f>
        <v>63.52</v>
      </c>
      <c r="AI24" s="13">
        <f>VLOOKUP(A:A,[1]TDSheet!$A:$AI,35,0)</f>
        <v>0</v>
      </c>
      <c r="AJ24" s="13">
        <f t="shared" si="14"/>
        <v>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1103.6610000000001</v>
      </c>
      <c r="D25" s="8">
        <v>608.58000000000004</v>
      </c>
      <c r="E25" s="8">
        <v>576.13499999999999</v>
      </c>
      <c r="F25" s="8">
        <v>1123.47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593.91800000000001</v>
      </c>
      <c r="K25" s="13">
        <f t="shared" si="10"/>
        <v>-17.783000000000015</v>
      </c>
      <c r="L25" s="13">
        <f>VLOOKUP(A:A,[1]TDSheet!$A:$M,13,0)</f>
        <v>0</v>
      </c>
      <c r="M25" s="13">
        <f>VLOOKUP(A:A,[1]TDSheet!$A:$N,14,0)</f>
        <v>0</v>
      </c>
      <c r="N25" s="13">
        <f>VLOOKUP(A:A,[1]TDSheet!$A:$V,22,0)</f>
        <v>0</v>
      </c>
      <c r="O25" s="13">
        <f>VLOOKUP(A:A,[1]TDSheet!$A:$X,24,0)</f>
        <v>0</v>
      </c>
      <c r="P25" s="13"/>
      <c r="Q25" s="13"/>
      <c r="R25" s="13"/>
      <c r="S25" s="13"/>
      <c r="T25" s="13"/>
      <c r="U25" s="13"/>
      <c r="V25" s="13"/>
      <c r="W25" s="13">
        <f t="shared" si="11"/>
        <v>115.227</v>
      </c>
      <c r="X25" s="15"/>
      <c r="Y25" s="17">
        <f t="shared" si="12"/>
        <v>9.7500585800203083</v>
      </c>
      <c r="Z25" s="13">
        <f t="shared" si="13"/>
        <v>9.7500585800203083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176.4058</v>
      </c>
      <c r="AF25" s="13">
        <f>VLOOKUP(A:A,[1]TDSheet!$A:$AF,32,0)</f>
        <v>209.71619999999999</v>
      </c>
      <c r="AG25" s="13">
        <f>VLOOKUP(A:A,[1]TDSheet!$A:$AG,33,0)</f>
        <v>176.8946</v>
      </c>
      <c r="AH25" s="13">
        <f>VLOOKUP(A:A,[3]TDSheet!$A:$D,4,0)</f>
        <v>122.64100000000001</v>
      </c>
      <c r="AI25" s="13">
        <f>VLOOKUP(A:A,[1]TDSheet!$A:$AI,35,0)</f>
        <v>0</v>
      </c>
      <c r="AJ25" s="13">
        <f t="shared" si="14"/>
        <v>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398.05900000000003</v>
      </c>
      <c r="D26" s="8">
        <v>450.20100000000002</v>
      </c>
      <c r="E26" s="8">
        <v>479.29</v>
      </c>
      <c r="F26" s="8">
        <v>356.6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472.8</v>
      </c>
      <c r="K26" s="13">
        <f t="shared" si="10"/>
        <v>6.4900000000000091</v>
      </c>
      <c r="L26" s="13">
        <f>VLOOKUP(A:A,[1]TDSheet!$A:$M,13,0)</f>
        <v>200</v>
      </c>
      <c r="M26" s="13">
        <f>VLOOKUP(A:A,[1]TDSheet!$A:$N,14,0)</f>
        <v>0</v>
      </c>
      <c r="N26" s="13">
        <f>VLOOKUP(A:A,[1]TDSheet!$A:$V,22,0)</f>
        <v>130</v>
      </c>
      <c r="O26" s="13">
        <f>VLOOKUP(A:A,[1]TDSheet!$A:$X,24,0)</f>
        <v>150</v>
      </c>
      <c r="P26" s="13"/>
      <c r="Q26" s="13"/>
      <c r="R26" s="13"/>
      <c r="S26" s="13"/>
      <c r="T26" s="13"/>
      <c r="U26" s="13"/>
      <c r="V26" s="13"/>
      <c r="W26" s="13">
        <f t="shared" si="11"/>
        <v>95.858000000000004</v>
      </c>
      <c r="X26" s="15"/>
      <c r="Y26" s="17">
        <f t="shared" si="12"/>
        <v>8.727492749692253</v>
      </c>
      <c r="Z26" s="13">
        <f t="shared" si="13"/>
        <v>3.7200859604832148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108.58160000000001</v>
      </c>
      <c r="AF26" s="13">
        <f>VLOOKUP(A:A,[1]TDSheet!$A:$AF,32,0)</f>
        <v>102.05359999999999</v>
      </c>
      <c r="AG26" s="13">
        <f>VLOOKUP(A:A,[1]TDSheet!$A:$AG,33,0)</f>
        <v>109.008</v>
      </c>
      <c r="AH26" s="13">
        <f>VLOOKUP(A:A,[3]TDSheet!$A:$D,4,0)</f>
        <v>111.958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89.222999999999999</v>
      </c>
      <c r="D27" s="8">
        <v>158.58799999999999</v>
      </c>
      <c r="E27" s="8">
        <v>162.31899999999999</v>
      </c>
      <c r="F27" s="8">
        <v>80.126000000000005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162.20400000000001</v>
      </c>
      <c r="K27" s="13">
        <f t="shared" si="10"/>
        <v>0.11499999999998067</v>
      </c>
      <c r="L27" s="13">
        <f>VLOOKUP(A:A,[1]TDSheet!$A:$M,13,0)</f>
        <v>100</v>
      </c>
      <c r="M27" s="13">
        <f>VLOOKUP(A:A,[1]TDSheet!$A:$N,14,0)</f>
        <v>0</v>
      </c>
      <c r="N27" s="13">
        <f>VLOOKUP(A:A,[1]TDSheet!$A:$V,22,0)</f>
        <v>90</v>
      </c>
      <c r="O27" s="13">
        <f>VLOOKUP(A:A,[1]TDSheet!$A:$X,24,0)</f>
        <v>50</v>
      </c>
      <c r="P27" s="13"/>
      <c r="Q27" s="13"/>
      <c r="R27" s="13"/>
      <c r="S27" s="13"/>
      <c r="T27" s="13"/>
      <c r="U27" s="13"/>
      <c r="V27" s="13"/>
      <c r="W27" s="13">
        <f t="shared" si="11"/>
        <v>32.463799999999999</v>
      </c>
      <c r="X27" s="15"/>
      <c r="Y27" s="17">
        <f t="shared" si="12"/>
        <v>9.861014422217977</v>
      </c>
      <c r="Z27" s="13">
        <f t="shared" si="13"/>
        <v>2.468164540195541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36.874600000000001</v>
      </c>
      <c r="AF27" s="13">
        <f>VLOOKUP(A:A,[1]TDSheet!$A:$AF,32,0)</f>
        <v>27.959199999999999</v>
      </c>
      <c r="AG27" s="13">
        <f>VLOOKUP(A:A,[1]TDSheet!$A:$AG,33,0)</f>
        <v>38.3812</v>
      </c>
      <c r="AH27" s="13">
        <f>VLOOKUP(A:A,[3]TDSheet!$A:$D,4,0)</f>
        <v>25.390999999999998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121.18300000000001</v>
      </c>
      <c r="D28" s="8">
        <v>147.90799999999999</v>
      </c>
      <c r="E28" s="8">
        <v>155.34100000000001</v>
      </c>
      <c r="F28" s="8">
        <v>104.02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159.434</v>
      </c>
      <c r="K28" s="13">
        <f t="shared" si="10"/>
        <v>-4.0929999999999893</v>
      </c>
      <c r="L28" s="13">
        <f>VLOOKUP(A:A,[1]TDSheet!$A:$M,13,0)</f>
        <v>70</v>
      </c>
      <c r="M28" s="13">
        <f>VLOOKUP(A:A,[1]TDSheet!$A:$N,14,0)</f>
        <v>0</v>
      </c>
      <c r="N28" s="13">
        <f>VLOOKUP(A:A,[1]TDSheet!$A:$V,22,0)</f>
        <v>60</v>
      </c>
      <c r="O28" s="13">
        <f>VLOOKUP(A:A,[1]TDSheet!$A:$X,24,0)</f>
        <v>50</v>
      </c>
      <c r="P28" s="13"/>
      <c r="Q28" s="13"/>
      <c r="R28" s="13"/>
      <c r="S28" s="13"/>
      <c r="T28" s="13"/>
      <c r="U28" s="13"/>
      <c r="V28" s="13"/>
      <c r="W28" s="13">
        <f t="shared" si="11"/>
        <v>31.068200000000001</v>
      </c>
      <c r="X28" s="15"/>
      <c r="Y28" s="17">
        <f t="shared" si="12"/>
        <v>9.1418234722320566</v>
      </c>
      <c r="Z28" s="13">
        <f t="shared" si="13"/>
        <v>3.3481180113427875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36.417200000000001</v>
      </c>
      <c r="AF28" s="13">
        <f>VLOOKUP(A:A,[1]TDSheet!$A:$AF,32,0)</f>
        <v>27.391399999999997</v>
      </c>
      <c r="AG28" s="13">
        <f>VLOOKUP(A:A,[1]TDSheet!$A:$AG,33,0)</f>
        <v>35.1798</v>
      </c>
      <c r="AH28" s="13">
        <f>VLOOKUP(A:A,[3]TDSheet!$A:$D,4,0)</f>
        <v>30.856000000000002</v>
      </c>
      <c r="AI28" s="13">
        <f>VLOOKUP(A:A,[1]TDSheet!$A:$AI,35,0)</f>
        <v>0</v>
      </c>
      <c r="AJ28" s="13">
        <f t="shared" si="14"/>
        <v>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254.94800000000001</v>
      </c>
      <c r="D29" s="8">
        <v>387.66899999999998</v>
      </c>
      <c r="E29" s="8">
        <v>408.10899999999998</v>
      </c>
      <c r="F29" s="8">
        <v>207.387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417.79899999999998</v>
      </c>
      <c r="K29" s="13">
        <f t="shared" si="10"/>
        <v>-9.6899999999999977</v>
      </c>
      <c r="L29" s="13">
        <f>VLOOKUP(A:A,[1]TDSheet!$A:$M,13,0)</f>
        <v>350</v>
      </c>
      <c r="M29" s="13">
        <f>VLOOKUP(A:A,[1]TDSheet!$A:$N,14,0)</f>
        <v>0</v>
      </c>
      <c r="N29" s="13">
        <f>VLOOKUP(A:A,[1]TDSheet!$A:$V,22,0)</f>
        <v>90</v>
      </c>
      <c r="O29" s="13">
        <f>VLOOKUP(A:A,[1]TDSheet!$A:$X,24,0)</f>
        <v>130</v>
      </c>
      <c r="P29" s="13"/>
      <c r="Q29" s="13"/>
      <c r="R29" s="13"/>
      <c r="S29" s="13"/>
      <c r="T29" s="13"/>
      <c r="U29" s="13"/>
      <c r="V29" s="13"/>
      <c r="W29" s="13">
        <f t="shared" si="11"/>
        <v>81.621799999999993</v>
      </c>
      <c r="X29" s="15"/>
      <c r="Y29" s="17">
        <f t="shared" si="12"/>
        <v>9.524256999968145</v>
      </c>
      <c r="Z29" s="13">
        <f t="shared" si="13"/>
        <v>2.5408285531561425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91.228200000000001</v>
      </c>
      <c r="AF29" s="13">
        <f>VLOOKUP(A:A,[1]TDSheet!$A:$AF,32,0)</f>
        <v>71.690399999999997</v>
      </c>
      <c r="AG29" s="13">
        <f>VLOOKUP(A:A,[1]TDSheet!$A:$AG,33,0)</f>
        <v>102.60499999999999</v>
      </c>
      <c r="AH29" s="13">
        <f>VLOOKUP(A:A,[3]TDSheet!$A:$D,4,0)</f>
        <v>65.858000000000004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-3.782</v>
      </c>
      <c r="D30" s="8">
        <v>190.93</v>
      </c>
      <c r="E30" s="8">
        <v>122.739</v>
      </c>
      <c r="F30" s="8">
        <v>57.469000000000001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126.71299999999999</v>
      </c>
      <c r="K30" s="13">
        <f t="shared" si="10"/>
        <v>-3.9739999999999895</v>
      </c>
      <c r="L30" s="13">
        <f>VLOOKUP(A:A,[1]TDSheet!$A:$M,13,0)</f>
        <v>40</v>
      </c>
      <c r="M30" s="13">
        <f>VLOOKUP(A:A,[1]TDSheet!$A:$N,14,0)</f>
        <v>0</v>
      </c>
      <c r="N30" s="13">
        <f>VLOOKUP(A:A,[1]TDSheet!$A:$V,22,0)</f>
        <v>50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24.547800000000002</v>
      </c>
      <c r="X30" s="15"/>
      <c r="Y30" s="17">
        <f t="shared" si="12"/>
        <v>7.2295276969830278</v>
      </c>
      <c r="Z30" s="13">
        <f t="shared" si="13"/>
        <v>2.3411059239524517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25.5002</v>
      </c>
      <c r="AF30" s="13">
        <f>VLOOKUP(A:A,[1]TDSheet!$A:$AF,32,0)</f>
        <v>20.948599999999999</v>
      </c>
      <c r="AG30" s="13">
        <f>VLOOKUP(A:A,[1]TDSheet!$A:$AG,33,0)</f>
        <v>26.930599999999998</v>
      </c>
      <c r="AH30" s="13">
        <f>VLOOKUP(A:A,[3]TDSheet!$A:$D,4,0)</f>
        <v>28.936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53.003999999999998</v>
      </c>
      <c r="D31" s="8">
        <v>117.63200000000001</v>
      </c>
      <c r="E31" s="8">
        <v>103.315</v>
      </c>
      <c r="F31" s="8">
        <v>59.344000000000001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131.22399999999999</v>
      </c>
      <c r="K31" s="13">
        <f t="shared" si="10"/>
        <v>-27.908999999999992</v>
      </c>
      <c r="L31" s="13">
        <f>VLOOKUP(A:A,[1]TDSheet!$A:$M,13,0)</f>
        <v>60</v>
      </c>
      <c r="M31" s="13">
        <f>VLOOKUP(A:A,[1]TDSheet!$A:$N,14,0)</f>
        <v>0</v>
      </c>
      <c r="N31" s="13">
        <f>VLOOKUP(A:A,[1]TDSheet!$A:$V,22,0)</f>
        <v>30</v>
      </c>
      <c r="O31" s="13">
        <f>VLOOKUP(A:A,[1]TDSheet!$A:$X,24,0)</f>
        <v>20</v>
      </c>
      <c r="P31" s="13"/>
      <c r="Q31" s="13"/>
      <c r="R31" s="13"/>
      <c r="S31" s="13"/>
      <c r="T31" s="13"/>
      <c r="U31" s="13"/>
      <c r="V31" s="13"/>
      <c r="W31" s="13">
        <f t="shared" si="11"/>
        <v>20.663</v>
      </c>
      <c r="X31" s="15"/>
      <c r="Y31" s="17">
        <f t="shared" si="12"/>
        <v>8.1955185597444711</v>
      </c>
      <c r="Z31" s="13">
        <f t="shared" si="13"/>
        <v>2.8719934181870976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15.894200000000001</v>
      </c>
      <c r="AF31" s="13">
        <f>VLOOKUP(A:A,[1]TDSheet!$A:$AF,32,0)</f>
        <v>16.863999999999997</v>
      </c>
      <c r="AG31" s="13">
        <f>VLOOKUP(A:A,[1]TDSheet!$A:$AG,33,0)</f>
        <v>24.964400000000001</v>
      </c>
      <c r="AH31" s="13">
        <f>VLOOKUP(A:A,[3]TDSheet!$A:$D,4,0)</f>
        <v>12.928000000000001</v>
      </c>
      <c r="AI31" s="13" t="str">
        <f>VLOOKUP(A:A,[1]TDSheet!$A:$AI,35,0)</f>
        <v>увел</v>
      </c>
      <c r="AJ31" s="13">
        <f t="shared" si="14"/>
        <v>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305.505</v>
      </c>
      <c r="D32" s="8">
        <v>1171.0119999999999</v>
      </c>
      <c r="E32" s="8">
        <v>909.97699999999998</v>
      </c>
      <c r="F32" s="8">
        <v>504.96199999999999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1008.429</v>
      </c>
      <c r="K32" s="13">
        <f t="shared" si="10"/>
        <v>-98.451999999999998</v>
      </c>
      <c r="L32" s="13">
        <f>VLOOKUP(A:A,[1]TDSheet!$A:$M,13,0)</f>
        <v>450</v>
      </c>
      <c r="M32" s="13">
        <f>VLOOKUP(A:A,[1]TDSheet!$A:$N,14,0)</f>
        <v>0</v>
      </c>
      <c r="N32" s="13">
        <f>VLOOKUP(A:A,[1]TDSheet!$A:$V,22,0)</f>
        <v>70</v>
      </c>
      <c r="O32" s="13">
        <f>VLOOKUP(A:A,[1]TDSheet!$A:$X,24,0)</f>
        <v>200</v>
      </c>
      <c r="P32" s="13"/>
      <c r="Q32" s="13"/>
      <c r="R32" s="13"/>
      <c r="S32" s="13"/>
      <c r="T32" s="13"/>
      <c r="U32" s="13"/>
      <c r="V32" s="13"/>
      <c r="W32" s="13">
        <f t="shared" si="11"/>
        <v>181.99539999999999</v>
      </c>
      <c r="X32" s="15">
        <v>100</v>
      </c>
      <c r="Y32" s="17">
        <f t="shared" si="12"/>
        <v>7.2801949939394079</v>
      </c>
      <c r="Z32" s="13">
        <f t="shared" si="13"/>
        <v>2.7745866104308132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197.6454</v>
      </c>
      <c r="AF32" s="13">
        <f>VLOOKUP(A:A,[1]TDSheet!$A:$AF,32,0)</f>
        <v>183.3938</v>
      </c>
      <c r="AG32" s="13">
        <f>VLOOKUP(A:A,[1]TDSheet!$A:$AG,33,0)</f>
        <v>215.13839999999999</v>
      </c>
      <c r="AH32" s="13">
        <f>VLOOKUP(A:A,[3]TDSheet!$A:$D,4,0)</f>
        <v>174.38</v>
      </c>
      <c r="AI32" s="13">
        <f>VLOOKUP(A:A,[1]TDSheet!$A:$AI,35,0)</f>
        <v>0</v>
      </c>
      <c r="AJ32" s="13">
        <f t="shared" si="14"/>
        <v>100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11.742000000000001</v>
      </c>
      <c r="D33" s="8">
        <v>146.143</v>
      </c>
      <c r="E33" s="8">
        <v>70.850999999999999</v>
      </c>
      <c r="F33" s="8">
        <v>87.034000000000006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72.260999999999996</v>
      </c>
      <c r="K33" s="13">
        <f t="shared" si="10"/>
        <v>-1.4099999999999966</v>
      </c>
      <c r="L33" s="13">
        <f>VLOOKUP(A:A,[1]TDSheet!$A:$M,13,0)</f>
        <v>20</v>
      </c>
      <c r="M33" s="13">
        <f>VLOOKUP(A:A,[1]TDSheet!$A:$N,14,0)</f>
        <v>0</v>
      </c>
      <c r="N33" s="13">
        <f>VLOOKUP(A:A,[1]TDSheet!$A:$V,22,0)</f>
        <v>0</v>
      </c>
      <c r="O33" s="13">
        <f>VLOOKUP(A:A,[1]TDSheet!$A:$X,24,0)</f>
        <v>30</v>
      </c>
      <c r="P33" s="13"/>
      <c r="Q33" s="13"/>
      <c r="R33" s="13"/>
      <c r="S33" s="13"/>
      <c r="T33" s="13"/>
      <c r="U33" s="13"/>
      <c r="V33" s="13"/>
      <c r="W33" s="13">
        <f t="shared" si="11"/>
        <v>14.170199999999999</v>
      </c>
      <c r="X33" s="15"/>
      <c r="Y33" s="17">
        <f t="shared" si="12"/>
        <v>9.6705762797984498</v>
      </c>
      <c r="Z33" s="13">
        <f t="shared" si="13"/>
        <v>6.1420445724125283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15.1106</v>
      </c>
      <c r="AF33" s="13">
        <f>VLOOKUP(A:A,[1]TDSheet!$A:$AF,32,0)</f>
        <v>14.400200000000002</v>
      </c>
      <c r="AG33" s="13">
        <f>VLOOKUP(A:A,[1]TDSheet!$A:$AG,33,0)</f>
        <v>14.936400000000001</v>
      </c>
      <c r="AH33" s="13">
        <f>VLOOKUP(A:A,[3]TDSheet!$A:$D,4,0)</f>
        <v>5.85</v>
      </c>
      <c r="AI33" s="13">
        <f>VLOOKUP(A:A,[1]TDSheet!$A:$AI,35,0)</f>
        <v>0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34.561</v>
      </c>
      <c r="D34" s="8">
        <v>193.64500000000001</v>
      </c>
      <c r="E34" s="8">
        <v>106.298</v>
      </c>
      <c r="F34" s="8">
        <v>120.60899999999999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105.851</v>
      </c>
      <c r="K34" s="13">
        <f t="shared" si="10"/>
        <v>0.44700000000000273</v>
      </c>
      <c r="L34" s="13">
        <f>VLOOKUP(A:A,[1]TDSheet!$A:$M,13,0)</f>
        <v>30</v>
      </c>
      <c r="M34" s="13">
        <f>VLOOKUP(A:A,[1]TDSheet!$A:$N,14,0)</f>
        <v>0</v>
      </c>
      <c r="N34" s="13">
        <f>VLOOKUP(A:A,[1]TDSheet!$A:$V,22,0)</f>
        <v>30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21.259599999999999</v>
      </c>
      <c r="X34" s="15"/>
      <c r="Y34" s="17">
        <f t="shared" si="12"/>
        <v>9.9065363412293728</v>
      </c>
      <c r="Z34" s="13">
        <f t="shared" si="13"/>
        <v>5.6731547159871303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21.780799999999999</v>
      </c>
      <c r="AF34" s="13">
        <f>VLOOKUP(A:A,[1]TDSheet!$A:$AF,32,0)</f>
        <v>23.898599999999998</v>
      </c>
      <c r="AG34" s="13">
        <f>VLOOKUP(A:A,[1]TDSheet!$A:$AG,33,0)</f>
        <v>25.966799999999999</v>
      </c>
      <c r="AH34" s="13">
        <f>VLOOKUP(A:A,[3]TDSheet!$A:$D,4,0)</f>
        <v>20.512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85.534000000000006</v>
      </c>
      <c r="D35" s="8">
        <v>77.33</v>
      </c>
      <c r="E35" s="8">
        <v>57.027999999999999</v>
      </c>
      <c r="F35" s="8">
        <v>99.105999999999995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103.264</v>
      </c>
      <c r="K35" s="13">
        <f t="shared" si="10"/>
        <v>-46.235999999999997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11.4056</v>
      </c>
      <c r="X35" s="15"/>
      <c r="Y35" s="17">
        <f t="shared" si="12"/>
        <v>8.6892403731500316</v>
      </c>
      <c r="Z35" s="13">
        <f t="shared" si="13"/>
        <v>8.6892403731500316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13.180199999999999</v>
      </c>
      <c r="AF35" s="13">
        <f>VLOOKUP(A:A,[1]TDSheet!$A:$AF,32,0)</f>
        <v>8.07</v>
      </c>
      <c r="AG35" s="13">
        <f>VLOOKUP(A:A,[1]TDSheet!$A:$AG,33,0)</f>
        <v>8.0701999999999998</v>
      </c>
      <c r="AH35" s="13">
        <f>VLOOKUP(A:A,[3]TDSheet!$A:$D,4,0)</f>
        <v>12.416</v>
      </c>
      <c r="AI35" s="13" t="str">
        <f>VLOOKUP(A:A,[1]TDSheet!$A:$AI,35,0)</f>
        <v>склад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22" t="s">
        <v>39</v>
      </c>
      <c r="B36" s="7" t="s">
        <v>8</v>
      </c>
      <c r="C36" s="8">
        <v>25.004999999999999</v>
      </c>
      <c r="D36" s="8">
        <v>11.641</v>
      </c>
      <c r="E36" s="8">
        <v>10.872</v>
      </c>
      <c r="F36" s="8">
        <v>25.774000000000001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61.5</v>
      </c>
      <c r="K36" s="13">
        <f t="shared" si="10"/>
        <v>-50.628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VLOOKUP(A:A,[1]TDSheet!$A:$V,22,0)</f>
        <v>10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2.1743999999999999</v>
      </c>
      <c r="X36" s="15"/>
      <c r="Y36" s="17">
        <f t="shared" si="12"/>
        <v>16.452354672553348</v>
      </c>
      <c r="Z36" s="13">
        <f t="shared" si="13"/>
        <v>11.853384841795439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5.2548000000000004</v>
      </c>
      <c r="AF36" s="13">
        <f>VLOOKUP(A:A,[1]TDSheet!$A:$AF,32,0)</f>
        <v>3.2545999999999999</v>
      </c>
      <c r="AG36" s="13">
        <f>VLOOKUP(A:A,[1]TDSheet!$A:$AG,33,0)</f>
        <v>2.1736</v>
      </c>
      <c r="AH36" s="13">
        <v>0</v>
      </c>
      <c r="AI36" s="13" t="str">
        <f>VLOOKUP(A:A,[1]TDSheet!$A:$AI,35,0)</f>
        <v>склад</v>
      </c>
      <c r="AJ36" s="13">
        <f t="shared" si="14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12.393000000000001</v>
      </c>
      <c r="D37" s="8">
        <v>11.708</v>
      </c>
      <c r="E37" s="8">
        <v>8.8140000000000001</v>
      </c>
      <c r="F37" s="8">
        <v>14.569000000000001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56.451999999999998</v>
      </c>
      <c r="K37" s="13">
        <f t="shared" si="10"/>
        <v>-47.637999999999998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VLOOKUP(A:A,[1]TDSheet!$A:$V,22,0)</f>
        <v>10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1.7627999999999999</v>
      </c>
      <c r="X37" s="15"/>
      <c r="Y37" s="17">
        <f t="shared" si="12"/>
        <v>13.937485818016794</v>
      </c>
      <c r="Z37" s="13">
        <f t="shared" si="13"/>
        <v>8.2646925346040394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6.3945999999999996</v>
      </c>
      <c r="AF37" s="13">
        <f>VLOOKUP(A:A,[1]TDSheet!$A:$AF,32,0)</f>
        <v>0.43079999999999996</v>
      </c>
      <c r="AG37" s="13">
        <f>VLOOKUP(A:A,[1]TDSheet!$A:$AG,33,0)</f>
        <v>1.1494</v>
      </c>
      <c r="AH37" s="13">
        <v>0</v>
      </c>
      <c r="AI37" s="13" t="str">
        <f>VLOOKUP(A:A,[1]TDSheet!$A:$AI,35,0)</f>
        <v>склад</v>
      </c>
      <c r="AJ37" s="13">
        <f t="shared" si="14"/>
        <v>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34.615000000000002</v>
      </c>
      <c r="D38" s="8">
        <v>217.82</v>
      </c>
      <c r="E38" s="8">
        <v>10.01</v>
      </c>
      <c r="F38" s="8">
        <v>16.108000000000001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51.837000000000003</v>
      </c>
      <c r="K38" s="13">
        <f t="shared" si="10"/>
        <v>-41.827000000000005</v>
      </c>
      <c r="L38" s="13">
        <f>VLOOKUP(A:A,[1]TDSheet!$A:$M,13,0)</f>
        <v>20</v>
      </c>
      <c r="M38" s="13">
        <f>VLOOKUP(A:A,[1]TDSheet!$A:$N,14,0)</f>
        <v>0</v>
      </c>
      <c r="N38" s="13">
        <f>VLOOKUP(A:A,[1]TDSheet!$A:$V,22,0)</f>
        <v>10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2.0019999999999998</v>
      </c>
      <c r="X38" s="15"/>
      <c r="Y38" s="17">
        <f t="shared" si="12"/>
        <v>23.030969030969036</v>
      </c>
      <c r="Z38" s="13">
        <f t="shared" si="13"/>
        <v>8.0459540459540477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7.0609999999999999</v>
      </c>
      <c r="AF38" s="13">
        <f>VLOOKUP(A:A,[1]TDSheet!$A:$AF,32,0)</f>
        <v>5.46</v>
      </c>
      <c r="AG38" s="13">
        <f>VLOOKUP(A:A,[1]TDSheet!$A:$AG,33,0)</f>
        <v>7.7522000000000002</v>
      </c>
      <c r="AH38" s="13">
        <v>0</v>
      </c>
      <c r="AI38" s="13" t="str">
        <f>VLOOKUP(A:A,[1]TDSheet!$A:$AI,35,0)</f>
        <v>склад</v>
      </c>
      <c r="AJ38" s="13">
        <f t="shared" si="14"/>
        <v>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1162</v>
      </c>
      <c r="D39" s="8">
        <v>1722</v>
      </c>
      <c r="E39" s="19">
        <v>1565</v>
      </c>
      <c r="F39" s="23">
        <v>1557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1216</v>
      </c>
      <c r="K39" s="13">
        <f t="shared" si="10"/>
        <v>349</v>
      </c>
      <c r="L39" s="13">
        <f>VLOOKUP(A:A,[1]TDSheet!$A:$M,13,0)</f>
        <v>200</v>
      </c>
      <c r="M39" s="13">
        <f>VLOOKUP(A:A,[1]TDSheet!$A:$N,14,0)</f>
        <v>0</v>
      </c>
      <c r="N39" s="13">
        <f>VLOOKUP(A:A,[1]TDSheet!$A:$V,22,0)</f>
        <v>650</v>
      </c>
      <c r="O39" s="13">
        <f>VLOOKUP(A:A,[1]TDSheet!$A:$X,24,0)</f>
        <v>500</v>
      </c>
      <c r="P39" s="13"/>
      <c r="Q39" s="13"/>
      <c r="R39" s="13"/>
      <c r="S39" s="13"/>
      <c r="T39" s="13"/>
      <c r="U39" s="13"/>
      <c r="V39" s="13"/>
      <c r="W39" s="13">
        <f t="shared" si="11"/>
        <v>313</v>
      </c>
      <c r="X39" s="15">
        <v>200</v>
      </c>
      <c r="Y39" s="17">
        <f t="shared" si="12"/>
        <v>9.9265175718849843</v>
      </c>
      <c r="Z39" s="13">
        <f t="shared" si="13"/>
        <v>4.9744408945686898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177.4</v>
      </c>
      <c r="AF39" s="13">
        <f>VLOOKUP(A:A,[1]TDSheet!$A:$AF,32,0)</f>
        <v>188.4</v>
      </c>
      <c r="AG39" s="13">
        <f>VLOOKUP(A:A,[1]TDSheet!$A:$AG,33,0)</f>
        <v>276.8</v>
      </c>
      <c r="AH39" s="13">
        <f>VLOOKUP(A:A,[3]TDSheet!$A:$D,4,0)</f>
        <v>69</v>
      </c>
      <c r="AI39" s="13" t="str">
        <f>VLOOKUP(A:A,[1]TDSheet!$A:$AI,35,0)</f>
        <v>мартяб</v>
      </c>
      <c r="AJ39" s="13">
        <f t="shared" si="14"/>
        <v>70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1401</v>
      </c>
      <c r="D40" s="8">
        <v>3226</v>
      </c>
      <c r="E40" s="8">
        <v>2846</v>
      </c>
      <c r="F40" s="8">
        <v>1721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2904</v>
      </c>
      <c r="K40" s="13">
        <f t="shared" si="10"/>
        <v>-58</v>
      </c>
      <c r="L40" s="13">
        <f>VLOOKUP(A:A,[1]TDSheet!$A:$M,13,0)</f>
        <v>1200</v>
      </c>
      <c r="M40" s="13">
        <f>VLOOKUP(A:A,[1]TDSheet!$A:$N,14,0)</f>
        <v>500</v>
      </c>
      <c r="N40" s="13">
        <f>VLOOKUP(A:A,[1]TDSheet!$A:$V,22,0)</f>
        <v>0</v>
      </c>
      <c r="O40" s="13">
        <f>VLOOKUP(A:A,[1]TDSheet!$A:$X,24,0)</f>
        <v>250</v>
      </c>
      <c r="P40" s="13"/>
      <c r="Q40" s="13"/>
      <c r="R40" s="13"/>
      <c r="S40" s="13"/>
      <c r="T40" s="13"/>
      <c r="U40" s="13"/>
      <c r="V40" s="13"/>
      <c r="W40" s="13">
        <f t="shared" si="11"/>
        <v>437.2</v>
      </c>
      <c r="X40" s="15"/>
      <c r="Y40" s="17">
        <f t="shared" si="12"/>
        <v>8.3966148215919496</v>
      </c>
      <c r="Z40" s="13">
        <f t="shared" si="13"/>
        <v>3.9364135407136325</v>
      </c>
      <c r="AA40" s="13"/>
      <c r="AB40" s="13"/>
      <c r="AC40" s="13"/>
      <c r="AD40" s="13">
        <f>VLOOKUP(A:A,[1]TDSheet!$A:$AD,30,0)</f>
        <v>660</v>
      </c>
      <c r="AE40" s="13">
        <f>VLOOKUP(A:A,[1]TDSheet!$A:$AE,31,0)</f>
        <v>494</v>
      </c>
      <c r="AF40" s="13">
        <f>VLOOKUP(A:A,[1]TDSheet!$A:$AF,32,0)</f>
        <v>491.8</v>
      </c>
      <c r="AG40" s="13">
        <f>VLOOKUP(A:A,[1]TDSheet!$A:$AG,33,0)</f>
        <v>558.79999999999995</v>
      </c>
      <c r="AH40" s="13">
        <f>VLOOKUP(A:A,[3]TDSheet!$A:$D,4,0)</f>
        <v>617</v>
      </c>
      <c r="AI40" s="13">
        <f>VLOOKUP(A:A,[1]TDSheet!$A:$AI,35,0)</f>
        <v>0</v>
      </c>
      <c r="AJ40" s="13">
        <f t="shared" si="14"/>
        <v>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3102</v>
      </c>
      <c r="D41" s="8">
        <v>4805</v>
      </c>
      <c r="E41" s="8">
        <v>5851</v>
      </c>
      <c r="F41" s="8">
        <v>1994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5900</v>
      </c>
      <c r="K41" s="13">
        <f t="shared" si="10"/>
        <v>-49</v>
      </c>
      <c r="L41" s="13">
        <f>VLOOKUP(A:A,[1]TDSheet!$A:$M,13,0)</f>
        <v>2100</v>
      </c>
      <c r="M41" s="13">
        <f>VLOOKUP(A:A,[1]TDSheet!$A:$N,14,0)</f>
        <v>500</v>
      </c>
      <c r="N41" s="13">
        <f>VLOOKUP(A:A,[1]TDSheet!$A:$V,22,0)</f>
        <v>2300</v>
      </c>
      <c r="O41" s="13">
        <f>VLOOKUP(A:A,[1]TDSheet!$A:$X,24,0)</f>
        <v>1400</v>
      </c>
      <c r="P41" s="13"/>
      <c r="Q41" s="13"/>
      <c r="R41" s="13"/>
      <c r="S41" s="13"/>
      <c r="T41" s="13"/>
      <c r="U41" s="13"/>
      <c r="V41" s="13"/>
      <c r="W41" s="13">
        <f t="shared" si="11"/>
        <v>930.2</v>
      </c>
      <c r="X41" s="15"/>
      <c r="Y41" s="17">
        <f t="shared" si="12"/>
        <v>8.916362072672543</v>
      </c>
      <c r="Z41" s="13">
        <f t="shared" si="13"/>
        <v>2.1436250268759407</v>
      </c>
      <c r="AA41" s="13"/>
      <c r="AB41" s="13"/>
      <c r="AC41" s="13"/>
      <c r="AD41" s="13">
        <f>VLOOKUP(A:A,[1]TDSheet!$A:$AD,30,0)</f>
        <v>1200</v>
      </c>
      <c r="AE41" s="13">
        <f>VLOOKUP(A:A,[1]TDSheet!$A:$AE,31,0)</f>
        <v>948.2</v>
      </c>
      <c r="AF41" s="13">
        <f>VLOOKUP(A:A,[1]TDSheet!$A:$AF,32,0)</f>
        <v>838.4</v>
      </c>
      <c r="AG41" s="13">
        <f>VLOOKUP(A:A,[1]TDSheet!$A:$AG,33,0)</f>
        <v>936.6</v>
      </c>
      <c r="AH41" s="13">
        <f>VLOOKUP(A:A,[3]TDSheet!$A:$D,4,0)</f>
        <v>550</v>
      </c>
      <c r="AI41" s="13" t="str">
        <f>VLOOKUP(A:A,[1]TDSheet!$A:$AI,35,0)</f>
        <v>оконч</v>
      </c>
      <c r="AJ41" s="13">
        <f t="shared" si="14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313.51100000000002</v>
      </c>
      <c r="D42" s="8">
        <v>530.10400000000004</v>
      </c>
      <c r="E42" s="8">
        <v>425.334</v>
      </c>
      <c r="F42" s="8">
        <v>398.65300000000002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415.60399999999998</v>
      </c>
      <c r="K42" s="13">
        <f t="shared" si="10"/>
        <v>9.7300000000000182</v>
      </c>
      <c r="L42" s="13">
        <f>VLOOKUP(A:A,[1]TDSheet!$A:$M,13,0)</f>
        <v>300</v>
      </c>
      <c r="M42" s="13">
        <f>VLOOKUP(A:A,[1]TDSheet!$A:$N,14,0)</f>
        <v>0</v>
      </c>
      <c r="N42" s="13">
        <f>VLOOKUP(A:A,[1]TDSheet!$A:$V,22,0)</f>
        <v>0</v>
      </c>
      <c r="O42" s="13">
        <f>VLOOKUP(A:A,[1]TDSheet!$A:$X,24,0)</f>
        <v>160</v>
      </c>
      <c r="P42" s="13"/>
      <c r="Q42" s="13"/>
      <c r="R42" s="13"/>
      <c r="S42" s="13"/>
      <c r="T42" s="13"/>
      <c r="U42" s="13"/>
      <c r="V42" s="13"/>
      <c r="W42" s="13">
        <f t="shared" si="11"/>
        <v>85.066800000000001</v>
      </c>
      <c r="X42" s="15"/>
      <c r="Y42" s="17">
        <f t="shared" si="12"/>
        <v>10.093867407731336</v>
      </c>
      <c r="Z42" s="13">
        <f t="shared" si="13"/>
        <v>4.6863523724884448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109.0848</v>
      </c>
      <c r="AF42" s="13">
        <f>VLOOKUP(A:A,[1]TDSheet!$A:$AF,32,0)</f>
        <v>85.539200000000008</v>
      </c>
      <c r="AG42" s="13">
        <f>VLOOKUP(A:A,[1]TDSheet!$A:$AG,33,0)</f>
        <v>121.55340000000001</v>
      </c>
      <c r="AH42" s="13">
        <f>VLOOKUP(A:A,[3]TDSheet!$A:$D,4,0)</f>
        <v>59.944000000000003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1308</v>
      </c>
      <c r="D43" s="8">
        <v>1029</v>
      </c>
      <c r="E43" s="8">
        <v>509</v>
      </c>
      <c r="F43" s="8">
        <v>1794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543</v>
      </c>
      <c r="K43" s="13">
        <f t="shared" si="10"/>
        <v>-34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VLOOKUP(A:A,[1]TDSheet!$A:$V,22,0)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101.8</v>
      </c>
      <c r="X43" s="15"/>
      <c r="Y43" s="17">
        <f t="shared" si="12"/>
        <v>17.622789783889981</v>
      </c>
      <c r="Z43" s="13">
        <f t="shared" si="13"/>
        <v>17.622789783889981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105.8</v>
      </c>
      <c r="AF43" s="13">
        <f>VLOOKUP(A:A,[1]TDSheet!$A:$AF,32,0)</f>
        <v>121.6</v>
      </c>
      <c r="AG43" s="13">
        <f>VLOOKUP(A:A,[1]TDSheet!$A:$AG,33,0)</f>
        <v>138.6</v>
      </c>
      <c r="AH43" s="13">
        <f>VLOOKUP(A:A,[3]TDSheet!$A:$D,4,0)</f>
        <v>142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470</v>
      </c>
      <c r="D44" s="8">
        <v>1327</v>
      </c>
      <c r="E44" s="8">
        <v>966</v>
      </c>
      <c r="F44" s="8">
        <v>794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1066</v>
      </c>
      <c r="K44" s="13">
        <f t="shared" si="10"/>
        <v>-100</v>
      </c>
      <c r="L44" s="13">
        <f>VLOOKUP(A:A,[1]TDSheet!$A:$M,13,0)</f>
        <v>450</v>
      </c>
      <c r="M44" s="13">
        <f>VLOOKUP(A:A,[1]TDSheet!$A:$N,14,0)</f>
        <v>0</v>
      </c>
      <c r="N44" s="13">
        <f>VLOOKUP(A:A,[1]TDSheet!$A:$V,22,0)</f>
        <v>0</v>
      </c>
      <c r="O44" s="13">
        <f>VLOOKUP(A:A,[1]TDSheet!$A:$X,24,0)</f>
        <v>160</v>
      </c>
      <c r="P44" s="13"/>
      <c r="Q44" s="13"/>
      <c r="R44" s="13"/>
      <c r="S44" s="13"/>
      <c r="T44" s="13"/>
      <c r="U44" s="13"/>
      <c r="V44" s="13"/>
      <c r="W44" s="13">
        <f t="shared" si="11"/>
        <v>193.2</v>
      </c>
      <c r="X44" s="15">
        <v>300</v>
      </c>
      <c r="Y44" s="17">
        <f t="shared" si="12"/>
        <v>8.8198757763975166</v>
      </c>
      <c r="Z44" s="13">
        <f t="shared" si="13"/>
        <v>4.1097308488612843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201.8</v>
      </c>
      <c r="AF44" s="13">
        <f>VLOOKUP(A:A,[1]TDSheet!$A:$AF,32,0)</f>
        <v>189.2</v>
      </c>
      <c r="AG44" s="13">
        <f>VLOOKUP(A:A,[1]TDSheet!$A:$AG,33,0)</f>
        <v>241.8</v>
      </c>
      <c r="AH44" s="13">
        <f>VLOOKUP(A:A,[3]TDSheet!$A:$D,4,0)</f>
        <v>295</v>
      </c>
      <c r="AI44" s="13">
        <f>VLOOKUP(A:A,[1]TDSheet!$A:$AI,35,0)</f>
        <v>0</v>
      </c>
      <c r="AJ44" s="13">
        <f t="shared" si="14"/>
        <v>105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211.36600000000001</v>
      </c>
      <c r="D45" s="8">
        <v>142.398</v>
      </c>
      <c r="E45" s="8">
        <v>209.53299999999999</v>
      </c>
      <c r="F45" s="8">
        <v>139.857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215.66200000000001</v>
      </c>
      <c r="K45" s="13">
        <f t="shared" si="10"/>
        <v>-6.1290000000000191</v>
      </c>
      <c r="L45" s="13">
        <f>VLOOKUP(A:A,[1]TDSheet!$A:$M,13,0)</f>
        <v>180</v>
      </c>
      <c r="M45" s="13">
        <f>VLOOKUP(A:A,[1]TDSheet!$A:$N,14,0)</f>
        <v>0</v>
      </c>
      <c r="N45" s="13">
        <f>VLOOKUP(A:A,[1]TDSheet!$A:$V,22,0)</f>
        <v>40</v>
      </c>
      <c r="O45" s="13">
        <f>VLOOKUP(A:A,[1]TDSheet!$A:$X,24,0)</f>
        <v>70</v>
      </c>
      <c r="P45" s="13"/>
      <c r="Q45" s="13"/>
      <c r="R45" s="13"/>
      <c r="S45" s="13"/>
      <c r="T45" s="13"/>
      <c r="U45" s="13"/>
      <c r="V45" s="13"/>
      <c r="W45" s="13">
        <f t="shared" si="11"/>
        <v>41.906599999999997</v>
      </c>
      <c r="X45" s="15"/>
      <c r="Y45" s="17">
        <f t="shared" si="12"/>
        <v>10.257501205060779</v>
      </c>
      <c r="Z45" s="13">
        <f t="shared" si="13"/>
        <v>3.3373502025933863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57.969799999999999</v>
      </c>
      <c r="AF45" s="13">
        <f>VLOOKUP(A:A,[1]TDSheet!$A:$AF,32,0)</f>
        <v>46.1646</v>
      </c>
      <c r="AG45" s="13">
        <f>VLOOKUP(A:A,[1]TDSheet!$A:$AG,33,0)</f>
        <v>54.648000000000003</v>
      </c>
      <c r="AH45" s="13">
        <f>VLOOKUP(A:A,[3]TDSheet!$A:$D,4,0)</f>
        <v>19.853000000000002</v>
      </c>
      <c r="AI45" s="13">
        <f>VLOOKUP(A:A,[1]TDSheet!$A:$AI,35,0)</f>
        <v>0</v>
      </c>
      <c r="AJ45" s="13">
        <f t="shared" si="14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905</v>
      </c>
      <c r="D46" s="8">
        <v>1001</v>
      </c>
      <c r="E46" s="8">
        <v>946</v>
      </c>
      <c r="F46" s="8">
        <v>892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1044</v>
      </c>
      <c r="K46" s="13">
        <f t="shared" si="10"/>
        <v>-98</v>
      </c>
      <c r="L46" s="13">
        <f>VLOOKUP(A:A,[1]TDSheet!$A:$M,13,0)</f>
        <v>100</v>
      </c>
      <c r="M46" s="13">
        <f>VLOOKUP(A:A,[1]TDSheet!$A:$N,14,0)</f>
        <v>0</v>
      </c>
      <c r="N46" s="13">
        <f>VLOOKUP(A:A,[1]TDSheet!$A:$V,22,0)</f>
        <v>300</v>
      </c>
      <c r="O46" s="13">
        <f>VLOOKUP(A:A,[1]TDSheet!$A:$X,24,0)</f>
        <v>200</v>
      </c>
      <c r="P46" s="13"/>
      <c r="Q46" s="13"/>
      <c r="R46" s="13"/>
      <c r="S46" s="13"/>
      <c r="T46" s="13"/>
      <c r="U46" s="13"/>
      <c r="V46" s="13"/>
      <c r="W46" s="13">
        <f t="shared" si="11"/>
        <v>189.2</v>
      </c>
      <c r="X46" s="15"/>
      <c r="Y46" s="17">
        <f t="shared" si="12"/>
        <v>7.8858350951374208</v>
      </c>
      <c r="Z46" s="13">
        <f t="shared" si="13"/>
        <v>4.7145877378435523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286.60000000000002</v>
      </c>
      <c r="AF46" s="13">
        <f>VLOOKUP(A:A,[1]TDSheet!$A:$AF,32,0)</f>
        <v>252.8</v>
      </c>
      <c r="AG46" s="13">
        <f>VLOOKUP(A:A,[1]TDSheet!$A:$AG,33,0)</f>
        <v>212.6</v>
      </c>
      <c r="AH46" s="13">
        <f>VLOOKUP(A:A,[3]TDSheet!$A:$D,4,0)</f>
        <v>215</v>
      </c>
      <c r="AI46" s="13">
        <f>VLOOKUP(A:A,[1]TDSheet!$A:$AI,35,0)</f>
        <v>0</v>
      </c>
      <c r="AJ46" s="13">
        <f t="shared" si="14"/>
        <v>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1022</v>
      </c>
      <c r="D47" s="8">
        <v>3081</v>
      </c>
      <c r="E47" s="8">
        <v>1864</v>
      </c>
      <c r="F47" s="8">
        <v>1288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1964</v>
      </c>
      <c r="K47" s="13">
        <f t="shared" si="10"/>
        <v>-100</v>
      </c>
      <c r="L47" s="13">
        <f>VLOOKUP(A:A,[1]TDSheet!$A:$M,13,0)</f>
        <v>1000</v>
      </c>
      <c r="M47" s="13">
        <f>VLOOKUP(A:A,[1]TDSheet!$A:$N,14,0)</f>
        <v>0</v>
      </c>
      <c r="N47" s="13">
        <f>VLOOKUP(A:A,[1]TDSheet!$A:$V,22,0)</f>
        <v>450</v>
      </c>
      <c r="O47" s="13">
        <f>VLOOKUP(A:A,[1]TDSheet!$A:$X,24,0)</f>
        <v>550</v>
      </c>
      <c r="P47" s="13"/>
      <c r="Q47" s="13"/>
      <c r="R47" s="13"/>
      <c r="S47" s="13"/>
      <c r="T47" s="13"/>
      <c r="U47" s="13"/>
      <c r="V47" s="13"/>
      <c r="W47" s="13">
        <f t="shared" si="11"/>
        <v>372.8</v>
      </c>
      <c r="X47" s="15"/>
      <c r="Y47" s="17">
        <f t="shared" si="12"/>
        <v>8.8197424892703857</v>
      </c>
      <c r="Z47" s="13">
        <f t="shared" si="13"/>
        <v>3.4549356223175964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501</v>
      </c>
      <c r="AF47" s="13">
        <f>VLOOKUP(A:A,[1]TDSheet!$A:$AF,32,0)</f>
        <v>458.2</v>
      </c>
      <c r="AG47" s="13">
        <f>VLOOKUP(A:A,[1]TDSheet!$A:$AG,33,0)</f>
        <v>443</v>
      </c>
      <c r="AH47" s="13">
        <f>VLOOKUP(A:A,[3]TDSheet!$A:$D,4,0)</f>
        <v>347</v>
      </c>
      <c r="AI47" s="13">
        <f>VLOOKUP(A:A,[1]TDSheet!$A:$AI,35,0)</f>
        <v>0</v>
      </c>
      <c r="AJ47" s="13">
        <f t="shared" si="14"/>
        <v>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73.519000000000005</v>
      </c>
      <c r="D48" s="8">
        <v>86.861999999999995</v>
      </c>
      <c r="E48" s="8">
        <v>82.254000000000005</v>
      </c>
      <c r="F48" s="8">
        <v>77.391999999999996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82.144999999999996</v>
      </c>
      <c r="K48" s="13">
        <f t="shared" si="10"/>
        <v>0.10900000000000887</v>
      </c>
      <c r="L48" s="13">
        <f>VLOOKUP(A:A,[1]TDSheet!$A:$M,13,0)</f>
        <v>60</v>
      </c>
      <c r="M48" s="13">
        <f>VLOOKUP(A:A,[1]TDSheet!$A:$N,14,0)</f>
        <v>0</v>
      </c>
      <c r="N48" s="13">
        <f>VLOOKUP(A:A,[1]TDSheet!$A:$V,22,0)</f>
        <v>0</v>
      </c>
      <c r="O48" s="13">
        <f>VLOOKUP(A:A,[1]TDSheet!$A:$X,24,0)</f>
        <v>20</v>
      </c>
      <c r="P48" s="13"/>
      <c r="Q48" s="13"/>
      <c r="R48" s="13"/>
      <c r="S48" s="13"/>
      <c r="T48" s="13"/>
      <c r="U48" s="13"/>
      <c r="V48" s="13"/>
      <c r="W48" s="13">
        <f t="shared" si="11"/>
        <v>16.450800000000001</v>
      </c>
      <c r="X48" s="15"/>
      <c r="Y48" s="17">
        <f t="shared" si="12"/>
        <v>9.5674374498504626</v>
      </c>
      <c r="Z48" s="13">
        <f t="shared" si="13"/>
        <v>4.7044520631215496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20.6464</v>
      </c>
      <c r="AF48" s="13">
        <f>VLOOKUP(A:A,[1]TDSheet!$A:$AF,32,0)</f>
        <v>15.376799999999999</v>
      </c>
      <c r="AG48" s="13">
        <f>VLOOKUP(A:A,[1]TDSheet!$A:$AG,33,0)</f>
        <v>22.669599999999999</v>
      </c>
      <c r="AH48" s="13">
        <f>VLOOKUP(A:A,[3]TDSheet!$A:$D,4,0)</f>
        <v>12.176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222.904</v>
      </c>
      <c r="D49" s="8">
        <v>282.18700000000001</v>
      </c>
      <c r="E49" s="8">
        <v>276.11700000000002</v>
      </c>
      <c r="F49" s="8">
        <v>-12.897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304.298</v>
      </c>
      <c r="K49" s="13">
        <f t="shared" si="10"/>
        <v>-28.180999999999983</v>
      </c>
      <c r="L49" s="13">
        <f>VLOOKUP(A:A,[1]TDSheet!$A:$M,13,0)</f>
        <v>80</v>
      </c>
      <c r="M49" s="13">
        <f>VLOOKUP(A:A,[1]TDSheet!$A:$N,14,0)</f>
        <v>0</v>
      </c>
      <c r="N49" s="13">
        <f>VLOOKUP(A:A,[1]TDSheet!$A:$V,22,0)</f>
        <v>200</v>
      </c>
      <c r="O49" s="13">
        <f>VLOOKUP(A:A,[1]TDSheet!$A:$X,24,0)</f>
        <v>200</v>
      </c>
      <c r="P49" s="13"/>
      <c r="Q49" s="13"/>
      <c r="R49" s="13"/>
      <c r="S49" s="13"/>
      <c r="T49" s="13"/>
      <c r="U49" s="13"/>
      <c r="V49" s="13"/>
      <c r="W49" s="13">
        <f t="shared" si="11"/>
        <v>55.223400000000005</v>
      </c>
      <c r="X49" s="15"/>
      <c r="Y49" s="17">
        <f t="shared" si="12"/>
        <v>8.4584252327817548</v>
      </c>
      <c r="Z49" s="13">
        <f t="shared" si="13"/>
        <v>-0.23354230271949933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54.758600000000001</v>
      </c>
      <c r="AF49" s="13">
        <f>VLOOKUP(A:A,[1]TDSheet!$A:$AF,32,0)</f>
        <v>36.355599999999995</v>
      </c>
      <c r="AG49" s="13">
        <f>VLOOKUP(A:A,[1]TDSheet!$A:$AG,33,0)</f>
        <v>37.377400000000002</v>
      </c>
      <c r="AH49" s="13">
        <f>VLOOKUP(A:A,[3]TDSheet!$A:$D,4,0)</f>
        <v>14.347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390</v>
      </c>
      <c r="D50" s="8">
        <v>1332</v>
      </c>
      <c r="E50" s="8">
        <v>1054</v>
      </c>
      <c r="F50" s="8">
        <v>638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1083</v>
      </c>
      <c r="K50" s="13">
        <f t="shared" si="10"/>
        <v>-29</v>
      </c>
      <c r="L50" s="13">
        <f>VLOOKUP(A:A,[1]TDSheet!$A:$M,13,0)</f>
        <v>500</v>
      </c>
      <c r="M50" s="13">
        <f>VLOOKUP(A:A,[1]TDSheet!$A:$N,14,0)</f>
        <v>0</v>
      </c>
      <c r="N50" s="13">
        <f>VLOOKUP(A:A,[1]TDSheet!$A:$V,22,0)</f>
        <v>300</v>
      </c>
      <c r="O50" s="13">
        <f>VLOOKUP(A:A,[1]TDSheet!$A:$X,24,0)</f>
        <v>300</v>
      </c>
      <c r="P50" s="13"/>
      <c r="Q50" s="13"/>
      <c r="R50" s="13"/>
      <c r="S50" s="13"/>
      <c r="T50" s="13"/>
      <c r="U50" s="13"/>
      <c r="V50" s="13"/>
      <c r="W50" s="13">
        <f t="shared" si="11"/>
        <v>210.8</v>
      </c>
      <c r="X50" s="15"/>
      <c r="Y50" s="17">
        <f t="shared" si="12"/>
        <v>8.2447817836812138</v>
      </c>
      <c r="Z50" s="13">
        <f t="shared" si="13"/>
        <v>3.0265654648956355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196.4</v>
      </c>
      <c r="AF50" s="13">
        <f>VLOOKUP(A:A,[1]TDSheet!$A:$AF,32,0)</f>
        <v>196.4</v>
      </c>
      <c r="AG50" s="13">
        <f>VLOOKUP(A:A,[1]TDSheet!$A:$AG,33,0)</f>
        <v>239.6</v>
      </c>
      <c r="AH50" s="13">
        <f>VLOOKUP(A:A,[3]TDSheet!$A:$D,4,0)</f>
        <v>278</v>
      </c>
      <c r="AI50" s="13">
        <f>VLOOKUP(A:A,[1]TDSheet!$A:$AI,35,0)</f>
        <v>0</v>
      </c>
      <c r="AJ50" s="13">
        <f t="shared" si="14"/>
        <v>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565</v>
      </c>
      <c r="D51" s="8">
        <v>1828</v>
      </c>
      <c r="E51" s="8">
        <v>1620</v>
      </c>
      <c r="F51" s="8">
        <v>727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1664</v>
      </c>
      <c r="K51" s="13">
        <f t="shared" si="10"/>
        <v>-44</v>
      </c>
      <c r="L51" s="13">
        <f>VLOOKUP(A:A,[1]TDSheet!$A:$M,13,0)</f>
        <v>1000</v>
      </c>
      <c r="M51" s="13">
        <f>VLOOKUP(A:A,[1]TDSheet!$A:$N,14,0)</f>
        <v>0</v>
      </c>
      <c r="N51" s="13">
        <f>VLOOKUP(A:A,[1]TDSheet!$A:$V,22,0)</f>
        <v>650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3"/>
      <c r="W51" s="13">
        <f t="shared" si="11"/>
        <v>324</v>
      </c>
      <c r="X51" s="15"/>
      <c r="Y51" s="17">
        <f t="shared" si="12"/>
        <v>8.8796296296296298</v>
      </c>
      <c r="Z51" s="13">
        <f t="shared" si="13"/>
        <v>2.2438271604938271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310.39999999999998</v>
      </c>
      <c r="AF51" s="13">
        <f>VLOOKUP(A:A,[1]TDSheet!$A:$AF,32,0)</f>
        <v>273</v>
      </c>
      <c r="AG51" s="13">
        <f>VLOOKUP(A:A,[1]TDSheet!$A:$AG,33,0)</f>
        <v>369.2</v>
      </c>
      <c r="AH51" s="13">
        <f>VLOOKUP(A:A,[3]TDSheet!$A:$D,4,0)</f>
        <v>327</v>
      </c>
      <c r="AI51" s="13">
        <f>VLOOKUP(A:A,[1]TDSheet!$A:$AI,35,0)</f>
        <v>0</v>
      </c>
      <c r="AJ51" s="13">
        <f t="shared" si="14"/>
        <v>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475</v>
      </c>
      <c r="D52" s="8">
        <v>902</v>
      </c>
      <c r="E52" s="8">
        <v>769</v>
      </c>
      <c r="F52" s="8">
        <v>572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810</v>
      </c>
      <c r="K52" s="13">
        <f t="shared" si="10"/>
        <v>-41</v>
      </c>
      <c r="L52" s="13">
        <f>VLOOKUP(A:A,[1]TDSheet!$A:$M,13,0)</f>
        <v>400</v>
      </c>
      <c r="M52" s="13">
        <f>VLOOKUP(A:A,[1]TDSheet!$A:$N,14,0)</f>
        <v>0</v>
      </c>
      <c r="N52" s="13">
        <f>VLOOKUP(A:A,[1]TDSheet!$A:$V,22,0)</f>
        <v>140</v>
      </c>
      <c r="O52" s="13">
        <f>VLOOKUP(A:A,[1]TDSheet!$A:$X,24,0)</f>
        <v>120</v>
      </c>
      <c r="P52" s="13"/>
      <c r="Q52" s="13"/>
      <c r="R52" s="13"/>
      <c r="S52" s="13"/>
      <c r="T52" s="13"/>
      <c r="U52" s="13"/>
      <c r="V52" s="13"/>
      <c r="W52" s="13">
        <f t="shared" si="11"/>
        <v>153.80000000000001</v>
      </c>
      <c r="X52" s="15"/>
      <c r="Y52" s="17">
        <f t="shared" si="12"/>
        <v>8.0104031209362798</v>
      </c>
      <c r="Z52" s="13">
        <f t="shared" si="13"/>
        <v>3.719115734720416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183.4</v>
      </c>
      <c r="AF52" s="13">
        <f>VLOOKUP(A:A,[1]TDSheet!$A:$AF,32,0)</f>
        <v>177</v>
      </c>
      <c r="AG52" s="13">
        <f>VLOOKUP(A:A,[1]TDSheet!$A:$AG,33,0)</f>
        <v>193</v>
      </c>
      <c r="AH52" s="13">
        <f>VLOOKUP(A:A,[3]TDSheet!$A:$D,4,0)</f>
        <v>196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558.13499999999999</v>
      </c>
      <c r="D53" s="8">
        <v>211.553</v>
      </c>
      <c r="E53" s="8">
        <v>221.041</v>
      </c>
      <c r="F53" s="8">
        <v>545.971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219.95400000000001</v>
      </c>
      <c r="K53" s="13">
        <f t="shared" si="10"/>
        <v>1.0869999999999891</v>
      </c>
      <c r="L53" s="13">
        <f>VLOOKUP(A:A,[1]TDSheet!$A:$M,13,0)</f>
        <v>0</v>
      </c>
      <c r="M53" s="13">
        <f>VLOOKUP(A:A,[1]TDSheet!$A:$N,14,0)</f>
        <v>0</v>
      </c>
      <c r="N53" s="13">
        <f>VLOOKUP(A:A,[1]TDSheet!$A:$V,22,0)</f>
        <v>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44.208199999999998</v>
      </c>
      <c r="X53" s="15"/>
      <c r="Y53" s="17">
        <f t="shared" si="12"/>
        <v>12.349993892535775</v>
      </c>
      <c r="Z53" s="13">
        <f t="shared" si="13"/>
        <v>12.349993892535775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139.6</v>
      </c>
      <c r="AF53" s="13">
        <f>VLOOKUP(A:A,[1]TDSheet!$A:$AF,32,0)</f>
        <v>136.80000000000001</v>
      </c>
      <c r="AG53" s="13">
        <f>VLOOKUP(A:A,[1]TDSheet!$A:$AG,33,0)</f>
        <v>51.405600000000007</v>
      </c>
      <c r="AH53" s="13">
        <f>VLOOKUP(A:A,[3]TDSheet!$A:$D,4,0)</f>
        <v>44.353999999999999</v>
      </c>
      <c r="AI53" s="13">
        <v>0</v>
      </c>
      <c r="AJ53" s="13">
        <f t="shared" si="14"/>
        <v>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655.90700000000004</v>
      </c>
      <c r="D54" s="8">
        <v>376.17399999999998</v>
      </c>
      <c r="E54" s="8">
        <v>580.351</v>
      </c>
      <c r="F54" s="8">
        <v>432.61599999999999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591.779</v>
      </c>
      <c r="K54" s="13">
        <f t="shared" si="10"/>
        <v>-11.427999999999997</v>
      </c>
      <c r="L54" s="13">
        <f>VLOOKUP(A:A,[1]TDSheet!$A:$M,13,0)</f>
        <v>400</v>
      </c>
      <c r="M54" s="13">
        <f>VLOOKUP(A:A,[1]TDSheet!$A:$N,14,0)</f>
        <v>0</v>
      </c>
      <c r="N54" s="13">
        <f>VLOOKUP(A:A,[1]TDSheet!$A:$V,22,0)</f>
        <v>100</v>
      </c>
      <c r="O54" s="13">
        <f>VLOOKUP(A:A,[1]TDSheet!$A:$X,24,0)</f>
        <v>200</v>
      </c>
      <c r="P54" s="13"/>
      <c r="Q54" s="13"/>
      <c r="R54" s="13"/>
      <c r="S54" s="13"/>
      <c r="T54" s="13"/>
      <c r="U54" s="13"/>
      <c r="V54" s="13"/>
      <c r="W54" s="13">
        <f t="shared" si="11"/>
        <v>116.0702</v>
      </c>
      <c r="X54" s="15"/>
      <c r="Y54" s="17">
        <f t="shared" si="12"/>
        <v>9.7580257464879008</v>
      </c>
      <c r="Z54" s="13">
        <f t="shared" si="13"/>
        <v>3.7271926816702305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128.34780000000001</v>
      </c>
      <c r="AF54" s="13">
        <f>VLOOKUP(A:A,[1]TDSheet!$A:$AF,32,0)</f>
        <v>135.20179999999999</v>
      </c>
      <c r="AG54" s="13">
        <f>VLOOKUP(A:A,[1]TDSheet!$A:$AG,33,0)</f>
        <v>136.4794</v>
      </c>
      <c r="AH54" s="13">
        <f>VLOOKUP(A:A,[3]TDSheet!$A:$D,4,0)</f>
        <v>65.932000000000002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68.122</v>
      </c>
      <c r="D55" s="8">
        <v>18.082000000000001</v>
      </c>
      <c r="E55" s="8">
        <v>28.393000000000001</v>
      </c>
      <c r="F55" s="8">
        <v>56.308999999999997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45.3</v>
      </c>
      <c r="K55" s="13">
        <f t="shared" si="10"/>
        <v>-16.906999999999996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VLOOKUP(A:A,[1]TDSheet!$A:$V,22,0)</f>
        <v>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3"/>
      <c r="W55" s="13">
        <f t="shared" si="11"/>
        <v>5.6786000000000003</v>
      </c>
      <c r="X55" s="15"/>
      <c r="Y55" s="17">
        <f t="shared" si="12"/>
        <v>9.9160004226393816</v>
      </c>
      <c r="Z55" s="13">
        <f t="shared" si="13"/>
        <v>9.9160004226393816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8.7116000000000007</v>
      </c>
      <c r="AF55" s="13">
        <f>VLOOKUP(A:A,[1]TDSheet!$A:$AF,32,0)</f>
        <v>12.0974</v>
      </c>
      <c r="AG55" s="13">
        <f>VLOOKUP(A:A,[1]TDSheet!$A:$AG,33,0)</f>
        <v>5.4109999999999996</v>
      </c>
      <c r="AH55" s="13">
        <f>VLOOKUP(A:A,[3]TDSheet!$A:$D,4,0)</f>
        <v>10.35</v>
      </c>
      <c r="AI55" s="13">
        <f>VLOOKUP(A:A,[1]TDSheet!$A:$AI,35,0)</f>
        <v>0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1964.0820000000001</v>
      </c>
      <c r="D56" s="8">
        <v>3107.1129999999998</v>
      </c>
      <c r="E56" s="8">
        <v>2510.6799999999998</v>
      </c>
      <c r="F56" s="8">
        <v>2522.3969999999999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2526.5909999999999</v>
      </c>
      <c r="K56" s="13">
        <f t="shared" si="10"/>
        <v>-15.911000000000058</v>
      </c>
      <c r="L56" s="13">
        <f>VLOOKUP(A:A,[1]TDSheet!$A:$M,13,0)</f>
        <v>700</v>
      </c>
      <c r="M56" s="13">
        <f>VLOOKUP(A:A,[1]TDSheet!$A:$N,14,0)</f>
        <v>0</v>
      </c>
      <c r="N56" s="13">
        <f>VLOOKUP(A:A,[1]TDSheet!$A:$V,22,0)</f>
        <v>600</v>
      </c>
      <c r="O56" s="13">
        <f>VLOOKUP(A:A,[1]TDSheet!$A:$X,24,0)</f>
        <v>750</v>
      </c>
      <c r="P56" s="13"/>
      <c r="Q56" s="13"/>
      <c r="R56" s="13"/>
      <c r="S56" s="13"/>
      <c r="T56" s="13"/>
      <c r="U56" s="13"/>
      <c r="V56" s="13"/>
      <c r="W56" s="13">
        <f t="shared" si="11"/>
        <v>502.13599999999997</v>
      </c>
      <c r="X56" s="15"/>
      <c r="Y56" s="17">
        <f t="shared" si="12"/>
        <v>9.1058936224449152</v>
      </c>
      <c r="Z56" s="13">
        <f t="shared" si="13"/>
        <v>5.0233343158028907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724.25940000000003</v>
      </c>
      <c r="AF56" s="13">
        <f>VLOOKUP(A:A,[1]TDSheet!$A:$AF,32,0)</f>
        <v>599.58979999999997</v>
      </c>
      <c r="AG56" s="13">
        <f>VLOOKUP(A:A,[1]TDSheet!$A:$AG,33,0)</f>
        <v>586.08220000000006</v>
      </c>
      <c r="AH56" s="13">
        <f>VLOOKUP(A:A,[3]TDSheet!$A:$D,4,0)</f>
        <v>253.15899999999999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2269</v>
      </c>
      <c r="D57" s="8">
        <v>3563</v>
      </c>
      <c r="E57" s="8">
        <v>3450</v>
      </c>
      <c r="F57" s="8">
        <v>2293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3539</v>
      </c>
      <c r="K57" s="13">
        <f t="shared" si="10"/>
        <v>-89</v>
      </c>
      <c r="L57" s="13">
        <f>VLOOKUP(A:A,[1]TDSheet!$A:$M,13,0)</f>
        <v>900</v>
      </c>
      <c r="M57" s="13">
        <f>VLOOKUP(A:A,[1]TDSheet!$A:$N,14,0)</f>
        <v>500</v>
      </c>
      <c r="N57" s="13">
        <f>VLOOKUP(A:A,[1]TDSheet!$A:$V,22,0)</f>
        <v>500</v>
      </c>
      <c r="O57" s="13">
        <f>VLOOKUP(A:A,[1]TDSheet!$A:$X,24,0)</f>
        <v>500</v>
      </c>
      <c r="P57" s="13"/>
      <c r="Q57" s="13"/>
      <c r="R57" s="13"/>
      <c r="S57" s="13"/>
      <c r="T57" s="13"/>
      <c r="U57" s="13"/>
      <c r="V57" s="13"/>
      <c r="W57" s="13">
        <f t="shared" si="11"/>
        <v>494</v>
      </c>
      <c r="X57" s="15"/>
      <c r="Y57" s="17">
        <f t="shared" si="12"/>
        <v>9.5</v>
      </c>
      <c r="Z57" s="13">
        <f t="shared" si="13"/>
        <v>4.6417004048582999</v>
      </c>
      <c r="AA57" s="13"/>
      <c r="AB57" s="13"/>
      <c r="AC57" s="13"/>
      <c r="AD57" s="13">
        <f>VLOOKUP(A:A,[1]TDSheet!$A:$AD,30,0)</f>
        <v>980</v>
      </c>
      <c r="AE57" s="13">
        <f>VLOOKUP(A:A,[1]TDSheet!$A:$AE,31,0)</f>
        <v>661.6</v>
      </c>
      <c r="AF57" s="13">
        <f>VLOOKUP(A:A,[1]TDSheet!$A:$AF,32,0)</f>
        <v>666</v>
      </c>
      <c r="AG57" s="13">
        <f>VLOOKUP(A:A,[1]TDSheet!$A:$AG,33,0)</f>
        <v>609.4</v>
      </c>
      <c r="AH57" s="13">
        <f>VLOOKUP(A:A,[3]TDSheet!$A:$D,4,0)</f>
        <v>437</v>
      </c>
      <c r="AI57" s="13" t="str">
        <f>VLOOKUP(A:A,[1]TDSheet!$A:$AI,35,0)</f>
        <v>оконч</v>
      </c>
      <c r="AJ57" s="13">
        <f t="shared" si="14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3001</v>
      </c>
      <c r="D58" s="8">
        <v>3834</v>
      </c>
      <c r="E58" s="8">
        <v>4015</v>
      </c>
      <c r="F58" s="8">
        <v>2742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4090</v>
      </c>
      <c r="K58" s="13">
        <f t="shared" si="10"/>
        <v>-75</v>
      </c>
      <c r="L58" s="13">
        <f>VLOOKUP(A:A,[1]TDSheet!$A:$M,13,0)</f>
        <v>1000</v>
      </c>
      <c r="M58" s="13">
        <f>VLOOKUP(A:A,[1]TDSheet!$A:$N,14,0)</f>
        <v>0</v>
      </c>
      <c r="N58" s="13">
        <f>VLOOKUP(A:A,[1]TDSheet!$A:$V,22,0)</f>
        <v>800</v>
      </c>
      <c r="O58" s="13">
        <f>VLOOKUP(A:A,[1]TDSheet!$A:$X,24,0)</f>
        <v>1000</v>
      </c>
      <c r="P58" s="13"/>
      <c r="Q58" s="13"/>
      <c r="R58" s="13"/>
      <c r="S58" s="13"/>
      <c r="T58" s="13"/>
      <c r="U58" s="13"/>
      <c r="V58" s="13"/>
      <c r="W58" s="13">
        <f t="shared" si="11"/>
        <v>615</v>
      </c>
      <c r="X58" s="15"/>
      <c r="Y58" s="17">
        <f t="shared" si="12"/>
        <v>9.0113821138211385</v>
      </c>
      <c r="Z58" s="13">
        <f t="shared" si="13"/>
        <v>4.4585365853658541</v>
      </c>
      <c r="AA58" s="13"/>
      <c r="AB58" s="13"/>
      <c r="AC58" s="13"/>
      <c r="AD58" s="13">
        <f>VLOOKUP(A:A,[1]TDSheet!$A:$AD,30,0)</f>
        <v>940</v>
      </c>
      <c r="AE58" s="13">
        <f>VLOOKUP(A:A,[1]TDSheet!$A:$AE,31,0)</f>
        <v>582</v>
      </c>
      <c r="AF58" s="13">
        <f>VLOOKUP(A:A,[1]TDSheet!$A:$AF,32,0)</f>
        <v>544.4</v>
      </c>
      <c r="AG58" s="13">
        <f>VLOOKUP(A:A,[1]TDSheet!$A:$AG,33,0)</f>
        <v>632</v>
      </c>
      <c r="AH58" s="13">
        <f>VLOOKUP(A:A,[3]TDSheet!$A:$D,4,0)</f>
        <v>553</v>
      </c>
      <c r="AI58" s="13" t="str">
        <f>VLOOKUP(A:A,[1]TDSheet!$A:$AI,35,0)</f>
        <v>мартяб</v>
      </c>
      <c r="AJ58" s="13">
        <f t="shared" si="14"/>
        <v>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343</v>
      </c>
      <c r="D59" s="8">
        <v>1548</v>
      </c>
      <c r="E59" s="8">
        <v>982</v>
      </c>
      <c r="F59" s="8">
        <v>859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1099</v>
      </c>
      <c r="K59" s="13">
        <f t="shared" si="10"/>
        <v>-117</v>
      </c>
      <c r="L59" s="13">
        <f>VLOOKUP(A:A,[1]TDSheet!$A:$M,13,0)</f>
        <v>850</v>
      </c>
      <c r="M59" s="13">
        <f>VLOOKUP(A:A,[1]TDSheet!$A:$N,14,0)</f>
        <v>0</v>
      </c>
      <c r="N59" s="13">
        <f>VLOOKUP(A:A,[1]TDSheet!$A:$V,22,0)</f>
        <v>0</v>
      </c>
      <c r="O59" s="13">
        <f>VLOOKUP(A:A,[1]TDSheet!$A:$X,24,0)</f>
        <v>100</v>
      </c>
      <c r="P59" s="13"/>
      <c r="Q59" s="13"/>
      <c r="R59" s="13"/>
      <c r="S59" s="13"/>
      <c r="T59" s="13"/>
      <c r="U59" s="13"/>
      <c r="V59" s="13"/>
      <c r="W59" s="13">
        <f t="shared" si="11"/>
        <v>196.4</v>
      </c>
      <c r="X59" s="15"/>
      <c r="Y59" s="17">
        <f t="shared" si="12"/>
        <v>9.2107942973523418</v>
      </c>
      <c r="Z59" s="13">
        <f t="shared" si="13"/>
        <v>4.3737270875763743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193</v>
      </c>
      <c r="AF59" s="13">
        <f>VLOOKUP(A:A,[1]TDSheet!$A:$AF,32,0)</f>
        <v>194.6</v>
      </c>
      <c r="AG59" s="13">
        <f>VLOOKUP(A:A,[1]TDSheet!$A:$AG,33,0)</f>
        <v>278.2</v>
      </c>
      <c r="AH59" s="13">
        <f>VLOOKUP(A:A,[3]TDSheet!$A:$D,4,0)</f>
        <v>182</v>
      </c>
      <c r="AI59" s="13">
        <f>VLOOKUP(A:A,[1]TDSheet!$A:$AI,35,0)</f>
        <v>0</v>
      </c>
      <c r="AJ59" s="13">
        <f t="shared" si="14"/>
        <v>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220</v>
      </c>
      <c r="D60" s="8">
        <v>321</v>
      </c>
      <c r="E60" s="8">
        <v>355</v>
      </c>
      <c r="F60" s="8">
        <v>181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368</v>
      </c>
      <c r="K60" s="13">
        <f t="shared" si="10"/>
        <v>-13</v>
      </c>
      <c r="L60" s="13">
        <f>VLOOKUP(A:A,[1]TDSheet!$A:$M,13,0)</f>
        <v>200</v>
      </c>
      <c r="M60" s="13">
        <f>VLOOKUP(A:A,[1]TDSheet!$A:$N,14,0)</f>
        <v>0</v>
      </c>
      <c r="N60" s="13">
        <f>VLOOKUP(A:A,[1]TDSheet!$A:$V,22,0)</f>
        <v>160</v>
      </c>
      <c r="O60" s="13">
        <f>VLOOKUP(A:A,[1]TDSheet!$A:$X,24,0)</f>
        <v>120</v>
      </c>
      <c r="P60" s="13"/>
      <c r="Q60" s="13"/>
      <c r="R60" s="13"/>
      <c r="S60" s="13"/>
      <c r="T60" s="13"/>
      <c r="U60" s="13"/>
      <c r="V60" s="13"/>
      <c r="W60" s="13">
        <f t="shared" si="11"/>
        <v>71</v>
      </c>
      <c r="X60" s="15"/>
      <c r="Y60" s="17">
        <f t="shared" si="12"/>
        <v>9.3098591549295779</v>
      </c>
      <c r="Z60" s="13">
        <f t="shared" si="13"/>
        <v>2.5492957746478875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72.8</v>
      </c>
      <c r="AF60" s="13">
        <f>VLOOKUP(A:A,[1]TDSheet!$A:$AF,32,0)</f>
        <v>70.599999999999994</v>
      </c>
      <c r="AG60" s="13">
        <f>VLOOKUP(A:A,[1]TDSheet!$A:$AG,33,0)</f>
        <v>79.599999999999994</v>
      </c>
      <c r="AH60" s="13">
        <f>VLOOKUP(A:A,[3]TDSheet!$A:$D,4,0)</f>
        <v>76</v>
      </c>
      <c r="AI60" s="13" t="e">
        <f>VLOOKUP(A:A,[1]TDSheet!$A:$AI,35,0)</f>
        <v>#N/A</v>
      </c>
      <c r="AJ60" s="13">
        <f t="shared" si="14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104</v>
      </c>
      <c r="D61" s="8">
        <v>366</v>
      </c>
      <c r="E61" s="8">
        <v>264</v>
      </c>
      <c r="F61" s="8">
        <v>188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321</v>
      </c>
      <c r="K61" s="13">
        <f t="shared" si="10"/>
        <v>-57</v>
      </c>
      <c r="L61" s="13">
        <f>VLOOKUP(A:A,[1]TDSheet!$A:$M,13,0)</f>
        <v>220</v>
      </c>
      <c r="M61" s="13">
        <f>VLOOKUP(A:A,[1]TDSheet!$A:$N,14,0)</f>
        <v>0</v>
      </c>
      <c r="N61" s="13">
        <f>VLOOKUP(A:A,[1]TDSheet!$A:$V,22,0)</f>
        <v>60</v>
      </c>
      <c r="O61" s="13">
        <f>VLOOKUP(A:A,[1]TDSheet!$A:$X,24,0)</f>
        <v>100</v>
      </c>
      <c r="P61" s="13"/>
      <c r="Q61" s="13"/>
      <c r="R61" s="13"/>
      <c r="S61" s="13"/>
      <c r="T61" s="13"/>
      <c r="U61" s="13"/>
      <c r="V61" s="13"/>
      <c r="W61" s="13">
        <f t="shared" si="11"/>
        <v>52.8</v>
      </c>
      <c r="X61" s="15"/>
      <c r="Y61" s="17">
        <f t="shared" si="12"/>
        <v>10.757575757575758</v>
      </c>
      <c r="Z61" s="13">
        <f t="shared" si="13"/>
        <v>3.560606060606061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55.2</v>
      </c>
      <c r="AF61" s="13">
        <f>VLOOKUP(A:A,[1]TDSheet!$A:$AF,32,0)</f>
        <v>52.8</v>
      </c>
      <c r="AG61" s="13">
        <f>VLOOKUP(A:A,[1]TDSheet!$A:$AG,33,0)</f>
        <v>73.2</v>
      </c>
      <c r="AH61" s="13">
        <f>VLOOKUP(A:A,[3]TDSheet!$A:$D,4,0)</f>
        <v>50</v>
      </c>
      <c r="AI61" s="13" t="e">
        <f>VLOOKUP(A:A,[1]TDSheet!$A:$AI,35,0)</f>
        <v>#N/A</v>
      </c>
      <c r="AJ61" s="13">
        <f t="shared" si="14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722.87599999999998</v>
      </c>
      <c r="D62" s="8">
        <v>869.30499999999995</v>
      </c>
      <c r="E62" s="8">
        <v>828.35199999999998</v>
      </c>
      <c r="F62" s="8">
        <v>411.69499999999999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852.38900000000001</v>
      </c>
      <c r="K62" s="13">
        <f t="shared" si="10"/>
        <v>-24.037000000000035</v>
      </c>
      <c r="L62" s="13">
        <f>VLOOKUP(A:A,[1]TDSheet!$A:$M,13,0)</f>
        <v>400</v>
      </c>
      <c r="M62" s="13">
        <f>VLOOKUP(A:A,[1]TDSheet!$A:$N,14,0)</f>
        <v>0</v>
      </c>
      <c r="N62" s="13">
        <f>VLOOKUP(A:A,[1]TDSheet!$A:$V,22,0)</f>
        <v>500</v>
      </c>
      <c r="O62" s="13">
        <f>VLOOKUP(A:A,[1]TDSheet!$A:$X,24,0)</f>
        <v>300</v>
      </c>
      <c r="P62" s="13"/>
      <c r="Q62" s="13"/>
      <c r="R62" s="13"/>
      <c r="S62" s="13"/>
      <c r="T62" s="13"/>
      <c r="U62" s="13"/>
      <c r="V62" s="13"/>
      <c r="W62" s="13">
        <f t="shared" si="11"/>
        <v>165.6704</v>
      </c>
      <c r="X62" s="15"/>
      <c r="Y62" s="17">
        <f t="shared" si="12"/>
        <v>9.7283220176929603</v>
      </c>
      <c r="Z62" s="13">
        <f t="shared" si="13"/>
        <v>2.4850244823456693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154.3562</v>
      </c>
      <c r="AF62" s="13">
        <f>VLOOKUP(A:A,[1]TDSheet!$A:$AF,32,0)</f>
        <v>167.62520000000001</v>
      </c>
      <c r="AG62" s="13">
        <f>VLOOKUP(A:A,[1]TDSheet!$A:$AG,33,0)</f>
        <v>165.2312</v>
      </c>
      <c r="AH62" s="13">
        <f>VLOOKUP(A:A,[3]TDSheet!$A:$D,4,0)</f>
        <v>82.325000000000003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635</v>
      </c>
      <c r="D63" s="8">
        <v>1012</v>
      </c>
      <c r="E63" s="8">
        <v>323</v>
      </c>
      <c r="F63" s="8">
        <v>1318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329</v>
      </c>
      <c r="K63" s="13">
        <f t="shared" si="10"/>
        <v>-6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64.599999999999994</v>
      </c>
      <c r="X63" s="15"/>
      <c r="Y63" s="17">
        <f t="shared" si="12"/>
        <v>20.402476780185761</v>
      </c>
      <c r="Z63" s="13">
        <f t="shared" si="13"/>
        <v>20.402476780185761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56</v>
      </c>
      <c r="AF63" s="13">
        <f>VLOOKUP(A:A,[1]TDSheet!$A:$AF,32,0)</f>
        <v>61</v>
      </c>
      <c r="AG63" s="13">
        <f>VLOOKUP(A:A,[1]TDSheet!$A:$AG,33,0)</f>
        <v>97.6</v>
      </c>
      <c r="AH63" s="13">
        <f>VLOOKUP(A:A,[3]TDSheet!$A:$D,4,0)</f>
        <v>93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221.10300000000001</v>
      </c>
      <c r="D64" s="8">
        <v>160.643</v>
      </c>
      <c r="E64" s="8">
        <v>224.72399999999999</v>
      </c>
      <c r="F64" s="8">
        <v>151.578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231.596</v>
      </c>
      <c r="K64" s="13">
        <f t="shared" si="10"/>
        <v>-6.8720000000000141</v>
      </c>
      <c r="L64" s="13">
        <f>VLOOKUP(A:A,[1]TDSheet!$A:$M,13,0)</f>
        <v>180</v>
      </c>
      <c r="M64" s="13">
        <f>VLOOKUP(A:A,[1]TDSheet!$A:$N,14,0)</f>
        <v>0</v>
      </c>
      <c r="N64" s="13">
        <f>VLOOKUP(A:A,[1]TDSheet!$A:$V,22,0)</f>
        <v>30</v>
      </c>
      <c r="O64" s="13">
        <f>VLOOKUP(A:A,[1]TDSheet!$A:$X,24,0)</f>
        <v>70</v>
      </c>
      <c r="P64" s="13"/>
      <c r="Q64" s="13"/>
      <c r="R64" s="13"/>
      <c r="S64" s="13"/>
      <c r="T64" s="13"/>
      <c r="U64" s="13"/>
      <c r="V64" s="13"/>
      <c r="W64" s="13">
        <f t="shared" si="11"/>
        <v>44.944800000000001</v>
      </c>
      <c r="X64" s="15"/>
      <c r="Y64" s="17">
        <f t="shared" si="12"/>
        <v>9.6024011676545449</v>
      </c>
      <c r="Z64" s="13">
        <f t="shared" si="13"/>
        <v>3.3725369786938644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47.238799999999998</v>
      </c>
      <c r="AF64" s="13">
        <f>VLOOKUP(A:A,[1]TDSheet!$A:$AF,32,0)</f>
        <v>47.370999999999995</v>
      </c>
      <c r="AG64" s="13">
        <f>VLOOKUP(A:A,[1]TDSheet!$A:$AG,33,0)</f>
        <v>57.188199999999995</v>
      </c>
      <c r="AH64" s="13">
        <f>VLOOKUP(A:A,[3]TDSheet!$A:$D,4,0)</f>
        <v>34.195</v>
      </c>
      <c r="AI64" s="13" t="e">
        <f>VLOOKUP(A:A,[1]TDSheet!$A:$AI,35,0)</f>
        <v>#N/A</v>
      </c>
      <c r="AJ64" s="13">
        <f t="shared" si="14"/>
        <v>0</v>
      </c>
      <c r="AK64" s="13"/>
      <c r="AL64" s="13"/>
      <c r="AM64" s="13"/>
    </row>
    <row r="65" spans="1:39" s="1" customFormat="1" ht="11.1" customHeight="1" outlineLevel="1" x14ac:dyDescent="0.2">
      <c r="A65" s="22" t="s">
        <v>68</v>
      </c>
      <c r="B65" s="7" t="s">
        <v>8</v>
      </c>
      <c r="C65" s="8">
        <v>30.995999999999999</v>
      </c>
      <c r="D65" s="8"/>
      <c r="E65" s="8">
        <v>4.1280000000000001</v>
      </c>
      <c r="F65" s="8">
        <v>26.867999999999999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3.9</v>
      </c>
      <c r="K65" s="13">
        <f t="shared" si="10"/>
        <v>0.2280000000000002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VLOOKUP(A:A,[1]TDSheet!$A:$V,22,0)</f>
        <v>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0.8256</v>
      </c>
      <c r="X65" s="15"/>
      <c r="Y65" s="17">
        <f t="shared" si="12"/>
        <v>32.543604651162788</v>
      </c>
      <c r="Z65" s="13">
        <f t="shared" si="13"/>
        <v>32.543604651162788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5.7792000000000003</v>
      </c>
      <c r="AF65" s="13">
        <f>VLOOKUP(A:A,[1]TDSheet!$A:$AF,32,0)</f>
        <v>2.2016</v>
      </c>
      <c r="AG65" s="13">
        <f>VLOOKUP(A:A,[1]TDSheet!$A:$AG,33,0)</f>
        <v>1.9263999999999999</v>
      </c>
      <c r="AH65" s="13">
        <v>0</v>
      </c>
      <c r="AI65" s="21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1457</v>
      </c>
      <c r="D66" s="8">
        <v>3136</v>
      </c>
      <c r="E66" s="8">
        <v>2808</v>
      </c>
      <c r="F66" s="8">
        <v>1694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2897</v>
      </c>
      <c r="K66" s="13">
        <f t="shared" si="10"/>
        <v>-89</v>
      </c>
      <c r="L66" s="13">
        <f>VLOOKUP(A:A,[1]TDSheet!$A:$M,13,0)</f>
        <v>900</v>
      </c>
      <c r="M66" s="13">
        <f>VLOOKUP(A:A,[1]TDSheet!$A:$N,14,0)</f>
        <v>500</v>
      </c>
      <c r="N66" s="13">
        <f>VLOOKUP(A:A,[1]TDSheet!$A:$V,22,0)</f>
        <v>50</v>
      </c>
      <c r="O66" s="13">
        <f>VLOOKUP(A:A,[1]TDSheet!$A:$X,24,0)</f>
        <v>650</v>
      </c>
      <c r="P66" s="13"/>
      <c r="Q66" s="13"/>
      <c r="R66" s="13"/>
      <c r="S66" s="13"/>
      <c r="T66" s="13"/>
      <c r="U66" s="13"/>
      <c r="V66" s="13"/>
      <c r="W66" s="13">
        <f t="shared" si="11"/>
        <v>417.6</v>
      </c>
      <c r="X66" s="15"/>
      <c r="Y66" s="17">
        <f t="shared" si="12"/>
        <v>9.0852490421455929</v>
      </c>
      <c r="Z66" s="13">
        <f t="shared" si="13"/>
        <v>4.0565134099616857</v>
      </c>
      <c r="AA66" s="13"/>
      <c r="AB66" s="13"/>
      <c r="AC66" s="13"/>
      <c r="AD66" s="13">
        <f>VLOOKUP(A:A,[1]TDSheet!$A:$AD,30,0)</f>
        <v>720</v>
      </c>
      <c r="AE66" s="13">
        <f>VLOOKUP(A:A,[1]TDSheet!$A:$AE,31,0)</f>
        <v>505</v>
      </c>
      <c r="AF66" s="13">
        <f>VLOOKUP(A:A,[1]TDSheet!$A:$AF,32,0)</f>
        <v>451</v>
      </c>
      <c r="AG66" s="13">
        <f>VLOOKUP(A:A,[1]TDSheet!$A:$AG,33,0)</f>
        <v>509.8</v>
      </c>
      <c r="AH66" s="13">
        <f>VLOOKUP(A:A,[3]TDSheet!$A:$D,4,0)</f>
        <v>355</v>
      </c>
      <c r="AI66" s="13">
        <f>VLOOKUP(A:A,[1]TDSheet!$A:$AI,35,0)</f>
        <v>0</v>
      </c>
      <c r="AJ66" s="13">
        <f t="shared" si="14"/>
        <v>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1313</v>
      </c>
      <c r="D67" s="8">
        <v>2057</v>
      </c>
      <c r="E67" s="8">
        <v>1838</v>
      </c>
      <c r="F67" s="8">
        <v>1484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1877</v>
      </c>
      <c r="K67" s="13">
        <f t="shared" si="10"/>
        <v>-39</v>
      </c>
      <c r="L67" s="13">
        <f>VLOOKUP(A:A,[1]TDSheet!$A:$M,13,0)</f>
        <v>700</v>
      </c>
      <c r="M67" s="13">
        <f>VLOOKUP(A:A,[1]TDSheet!$A:$N,14,0)</f>
        <v>500</v>
      </c>
      <c r="N67" s="13">
        <f>VLOOKUP(A:A,[1]TDSheet!$A:$V,22,0)</f>
        <v>100</v>
      </c>
      <c r="O67" s="13">
        <f>VLOOKUP(A:A,[1]TDSheet!$A:$X,24,0)</f>
        <v>600</v>
      </c>
      <c r="P67" s="13"/>
      <c r="Q67" s="13"/>
      <c r="R67" s="13"/>
      <c r="S67" s="13"/>
      <c r="T67" s="13"/>
      <c r="U67" s="13"/>
      <c r="V67" s="13"/>
      <c r="W67" s="13">
        <f t="shared" si="11"/>
        <v>367.6</v>
      </c>
      <c r="X67" s="15"/>
      <c r="Y67" s="17">
        <f t="shared" si="12"/>
        <v>9.2056583242655048</v>
      </c>
      <c r="Z67" s="13">
        <f t="shared" si="13"/>
        <v>4.0369967355821545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426.6</v>
      </c>
      <c r="AF67" s="13">
        <f>VLOOKUP(A:A,[1]TDSheet!$A:$AF,32,0)</f>
        <v>388</v>
      </c>
      <c r="AG67" s="13">
        <f>VLOOKUP(A:A,[1]TDSheet!$A:$AG,33,0)</f>
        <v>437.4</v>
      </c>
      <c r="AH67" s="13">
        <f>VLOOKUP(A:A,[3]TDSheet!$A:$D,4,0)</f>
        <v>277</v>
      </c>
      <c r="AI67" s="13">
        <f>VLOOKUP(A:A,[1]TDSheet!$A:$AI,35,0)</f>
        <v>0</v>
      </c>
      <c r="AJ67" s="13">
        <f t="shared" si="14"/>
        <v>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210.90600000000001</v>
      </c>
      <c r="D68" s="8">
        <v>605.33699999999999</v>
      </c>
      <c r="E68" s="8">
        <v>493.44499999999999</v>
      </c>
      <c r="F68" s="8">
        <v>295.96899999999999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516.84400000000005</v>
      </c>
      <c r="K68" s="13">
        <f t="shared" si="10"/>
        <v>-23.399000000000058</v>
      </c>
      <c r="L68" s="13">
        <f>VLOOKUP(A:A,[1]TDSheet!$A:$M,13,0)</f>
        <v>350</v>
      </c>
      <c r="M68" s="13">
        <f>VLOOKUP(A:A,[1]TDSheet!$A:$N,14,0)</f>
        <v>0</v>
      </c>
      <c r="N68" s="13">
        <f>VLOOKUP(A:A,[1]TDSheet!$A:$V,22,0)</f>
        <v>110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1"/>
        <v>98.688999999999993</v>
      </c>
      <c r="X68" s="15"/>
      <c r="Y68" s="17">
        <f t="shared" si="12"/>
        <v>9.1800403287093815</v>
      </c>
      <c r="Z68" s="13">
        <f t="shared" si="13"/>
        <v>2.9990069815278302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91.641800000000003</v>
      </c>
      <c r="AF68" s="13">
        <f>VLOOKUP(A:A,[1]TDSheet!$A:$AF,32,0)</f>
        <v>87.606799999999993</v>
      </c>
      <c r="AG68" s="13">
        <f>VLOOKUP(A:A,[1]TDSheet!$A:$AG,33,0)</f>
        <v>118.1618</v>
      </c>
      <c r="AH68" s="13">
        <f>VLOOKUP(A:A,[3]TDSheet!$A:$D,4,0)</f>
        <v>95.447999999999993</v>
      </c>
      <c r="AI68" s="13" t="e">
        <f>VLOOKUP(A:A,[1]TDSheet!$A:$AI,35,0)</f>
        <v>#N/A</v>
      </c>
      <c r="AJ68" s="13">
        <f t="shared" si="14"/>
        <v>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199.69399999999999</v>
      </c>
      <c r="D69" s="8">
        <v>217.869</v>
      </c>
      <c r="E69" s="8">
        <v>235.905</v>
      </c>
      <c r="F69" s="8">
        <v>178.39400000000001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235.279</v>
      </c>
      <c r="K69" s="13">
        <f t="shared" si="10"/>
        <v>0.62600000000000477</v>
      </c>
      <c r="L69" s="13">
        <f>VLOOKUP(A:A,[1]TDSheet!$A:$M,13,0)</f>
        <v>120</v>
      </c>
      <c r="M69" s="13">
        <f>VLOOKUP(A:A,[1]TDSheet!$A:$N,14,0)</f>
        <v>0</v>
      </c>
      <c r="N69" s="13">
        <f>VLOOKUP(A:A,[1]TDSheet!$A:$V,22,0)</f>
        <v>60</v>
      </c>
      <c r="O69" s="13">
        <f>VLOOKUP(A:A,[1]TDSheet!$A:$X,24,0)</f>
        <v>70</v>
      </c>
      <c r="P69" s="13"/>
      <c r="Q69" s="13"/>
      <c r="R69" s="13"/>
      <c r="S69" s="13"/>
      <c r="T69" s="13"/>
      <c r="U69" s="13"/>
      <c r="V69" s="13"/>
      <c r="W69" s="13">
        <f t="shared" si="11"/>
        <v>47.180999999999997</v>
      </c>
      <c r="X69" s="15"/>
      <c r="Y69" s="17">
        <f t="shared" si="12"/>
        <v>9.0797990716602026</v>
      </c>
      <c r="Z69" s="13">
        <f t="shared" si="13"/>
        <v>3.7810559335325662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60.540200000000006</v>
      </c>
      <c r="AF69" s="13">
        <f>VLOOKUP(A:A,[1]TDSheet!$A:$AF,32,0)</f>
        <v>49.760000000000005</v>
      </c>
      <c r="AG69" s="13">
        <f>VLOOKUP(A:A,[1]TDSheet!$A:$AG,33,0)</f>
        <v>56.296199999999999</v>
      </c>
      <c r="AH69" s="13">
        <f>VLOOKUP(A:A,[3]TDSheet!$A:$D,4,0)</f>
        <v>51.51</v>
      </c>
      <c r="AI69" s="13" t="e">
        <f>VLOOKUP(A:A,[1]TDSheet!$A:$AI,35,0)</f>
        <v>#N/A</v>
      </c>
      <c r="AJ69" s="13">
        <f t="shared" si="14"/>
        <v>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426.08699999999999</v>
      </c>
      <c r="D70" s="8">
        <v>697.71100000000001</v>
      </c>
      <c r="E70" s="8">
        <v>458.92</v>
      </c>
      <c r="F70" s="8">
        <v>649.18700000000001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467.29399999999998</v>
      </c>
      <c r="K70" s="13">
        <f t="shared" si="10"/>
        <v>-8.3739999999999668</v>
      </c>
      <c r="L70" s="13">
        <f>VLOOKUP(A:A,[1]TDSheet!$A:$M,13,0)</f>
        <v>0</v>
      </c>
      <c r="M70" s="13">
        <f>VLOOKUP(A:A,[1]TDSheet!$A:$N,14,0)</f>
        <v>0</v>
      </c>
      <c r="N70" s="13">
        <f>VLOOKUP(A:A,[1]TDSheet!$A:$V,22,0)</f>
        <v>0</v>
      </c>
      <c r="O70" s="13">
        <f>VLOOKUP(A:A,[1]TDSheet!$A:$X,24,0)</f>
        <v>160</v>
      </c>
      <c r="P70" s="13"/>
      <c r="Q70" s="13"/>
      <c r="R70" s="13"/>
      <c r="S70" s="13"/>
      <c r="T70" s="13"/>
      <c r="U70" s="13"/>
      <c r="V70" s="13"/>
      <c r="W70" s="13">
        <f t="shared" si="11"/>
        <v>91.784000000000006</v>
      </c>
      <c r="X70" s="15"/>
      <c r="Y70" s="17">
        <f t="shared" si="12"/>
        <v>8.8162097969144941</v>
      </c>
      <c r="Z70" s="13">
        <f t="shared" si="13"/>
        <v>7.0729865771812079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151.8184</v>
      </c>
      <c r="AF70" s="13">
        <f>VLOOKUP(A:A,[1]TDSheet!$A:$AF,32,0)</f>
        <v>133.48779999999999</v>
      </c>
      <c r="AG70" s="13">
        <f>VLOOKUP(A:A,[1]TDSheet!$A:$AG,33,0)</f>
        <v>116.3386</v>
      </c>
      <c r="AH70" s="13">
        <f>VLOOKUP(A:A,[3]TDSheet!$A:$D,4,0)</f>
        <v>97.875</v>
      </c>
      <c r="AI70" s="13" t="e">
        <f>VLOOKUP(A:A,[1]TDSheet!$A:$AI,35,0)</f>
        <v>#N/A</v>
      </c>
      <c r="AJ70" s="13">
        <f t="shared" si="14"/>
        <v>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241.93600000000001</v>
      </c>
      <c r="D71" s="8">
        <v>320.20499999999998</v>
      </c>
      <c r="E71" s="8">
        <v>339.54199999999997</v>
      </c>
      <c r="F71" s="8">
        <v>207.07300000000001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344.59899999999999</v>
      </c>
      <c r="K71" s="13">
        <f t="shared" si="10"/>
        <v>-5.0570000000000164</v>
      </c>
      <c r="L71" s="13">
        <f>VLOOKUP(A:A,[1]TDSheet!$A:$M,13,0)</f>
        <v>200</v>
      </c>
      <c r="M71" s="13">
        <f>VLOOKUP(A:A,[1]TDSheet!$A:$N,14,0)</f>
        <v>0</v>
      </c>
      <c r="N71" s="13">
        <f>VLOOKUP(A:A,[1]TDSheet!$A:$V,22,0)</f>
        <v>120</v>
      </c>
      <c r="O71" s="13">
        <f>VLOOKUP(A:A,[1]TDSheet!$A:$X,24,0)</f>
        <v>120</v>
      </c>
      <c r="P71" s="13"/>
      <c r="Q71" s="13"/>
      <c r="R71" s="13"/>
      <c r="S71" s="13"/>
      <c r="T71" s="13"/>
      <c r="U71" s="13"/>
      <c r="V71" s="13"/>
      <c r="W71" s="13">
        <f t="shared" si="11"/>
        <v>67.9084</v>
      </c>
      <c r="X71" s="15"/>
      <c r="Y71" s="17">
        <f t="shared" si="12"/>
        <v>9.5286150166989643</v>
      </c>
      <c r="Z71" s="13">
        <f t="shared" si="13"/>
        <v>3.0492987612725377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71.263000000000005</v>
      </c>
      <c r="AF71" s="13">
        <f>VLOOKUP(A:A,[1]TDSheet!$A:$AF,32,0)</f>
        <v>67.531599999999997</v>
      </c>
      <c r="AG71" s="13">
        <f>VLOOKUP(A:A,[1]TDSheet!$A:$AG,33,0)</f>
        <v>79.630600000000001</v>
      </c>
      <c r="AH71" s="13">
        <f>VLOOKUP(A:A,[3]TDSheet!$A:$D,4,0)</f>
        <v>72.385999999999996</v>
      </c>
      <c r="AI71" s="13" t="e">
        <f>VLOOKUP(A:A,[1]TDSheet!$A:$AI,35,0)</f>
        <v>#N/A</v>
      </c>
      <c r="AJ71" s="13">
        <f t="shared" si="14"/>
        <v>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42</v>
      </c>
      <c r="D72" s="8">
        <v>123</v>
      </c>
      <c r="E72" s="8">
        <v>106</v>
      </c>
      <c r="F72" s="8">
        <v>57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121</v>
      </c>
      <c r="K72" s="13">
        <f t="shared" ref="K72:K121" si="15">E72-J72</f>
        <v>-15</v>
      </c>
      <c r="L72" s="13">
        <f>VLOOKUP(A:A,[1]TDSheet!$A:$M,13,0)</f>
        <v>50</v>
      </c>
      <c r="M72" s="13">
        <f>VLOOKUP(A:A,[1]TDSheet!$A:$N,14,0)</f>
        <v>0</v>
      </c>
      <c r="N72" s="13">
        <f>VLOOKUP(A:A,[1]TDSheet!$A:$V,22,0)</f>
        <v>30</v>
      </c>
      <c r="O72" s="13">
        <f>VLOOKUP(A:A,[1]TDSheet!$A:$X,24,0)</f>
        <v>30</v>
      </c>
      <c r="P72" s="13"/>
      <c r="Q72" s="13"/>
      <c r="R72" s="13"/>
      <c r="S72" s="13"/>
      <c r="T72" s="13"/>
      <c r="U72" s="13"/>
      <c r="V72" s="13"/>
      <c r="W72" s="13">
        <f t="shared" ref="W72:W121" si="16">(E72-AD72)/5</f>
        <v>21.2</v>
      </c>
      <c r="X72" s="15">
        <v>20</v>
      </c>
      <c r="Y72" s="17">
        <f t="shared" ref="Y72:Y121" si="17">(F72+L72+M72+N72+O72+X72)/W72</f>
        <v>8.8207547169811331</v>
      </c>
      <c r="Z72" s="13">
        <f t="shared" ref="Z72:Z121" si="18">F72/W72</f>
        <v>2.6886792452830188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23.2</v>
      </c>
      <c r="AF72" s="13">
        <f>VLOOKUP(A:A,[1]TDSheet!$A:$AF,32,0)</f>
        <v>15.8</v>
      </c>
      <c r="AG72" s="13">
        <f>VLOOKUP(A:A,[1]TDSheet!$A:$AG,33,0)</f>
        <v>22.6</v>
      </c>
      <c r="AH72" s="13">
        <f>VLOOKUP(A:A,[3]TDSheet!$A:$D,4,0)</f>
        <v>29</v>
      </c>
      <c r="AI72" s="13">
        <f>VLOOKUP(A:A,[1]TDSheet!$A:$AI,35,0)</f>
        <v>0</v>
      </c>
      <c r="AJ72" s="13">
        <f t="shared" ref="AJ72:AJ121" si="19">X72*H72</f>
        <v>12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119</v>
      </c>
      <c r="D73" s="8">
        <v>333</v>
      </c>
      <c r="E73" s="8">
        <v>240</v>
      </c>
      <c r="F73" s="8">
        <v>209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245</v>
      </c>
      <c r="K73" s="13">
        <f t="shared" si="15"/>
        <v>-5</v>
      </c>
      <c r="L73" s="13">
        <f>VLOOKUP(A:A,[1]TDSheet!$A:$M,13,0)</f>
        <v>0</v>
      </c>
      <c r="M73" s="13">
        <f>VLOOKUP(A:A,[1]TDSheet!$A:$N,14,0)</f>
        <v>0</v>
      </c>
      <c r="N73" s="13">
        <f>VLOOKUP(A:A,[1]TDSheet!$A:$V,22,0)</f>
        <v>140</v>
      </c>
      <c r="O73" s="13">
        <f>VLOOKUP(A:A,[1]TDSheet!$A:$X,24,0)</f>
        <v>70</v>
      </c>
      <c r="P73" s="13"/>
      <c r="Q73" s="13"/>
      <c r="R73" s="13"/>
      <c r="S73" s="13"/>
      <c r="T73" s="13"/>
      <c r="U73" s="13"/>
      <c r="V73" s="13"/>
      <c r="W73" s="13">
        <f t="shared" si="16"/>
        <v>48</v>
      </c>
      <c r="X73" s="15"/>
      <c r="Y73" s="17">
        <f t="shared" si="17"/>
        <v>8.7291666666666661</v>
      </c>
      <c r="Z73" s="13">
        <f t="shared" si="18"/>
        <v>4.354166666666667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53.4</v>
      </c>
      <c r="AF73" s="13">
        <f>VLOOKUP(A:A,[1]TDSheet!$A:$AF,32,0)</f>
        <v>50.8</v>
      </c>
      <c r="AG73" s="13">
        <f>VLOOKUP(A:A,[1]TDSheet!$A:$AG,33,0)</f>
        <v>46.2</v>
      </c>
      <c r="AH73" s="13">
        <f>VLOOKUP(A:A,[3]TDSheet!$A:$D,4,0)</f>
        <v>29</v>
      </c>
      <c r="AI73" s="13">
        <f>VLOOKUP(A:A,[1]TDSheet!$A:$AI,35,0)</f>
        <v>0</v>
      </c>
      <c r="AJ73" s="13">
        <f t="shared" si="19"/>
        <v>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289</v>
      </c>
      <c r="D74" s="8">
        <v>573</v>
      </c>
      <c r="E74" s="8">
        <v>496</v>
      </c>
      <c r="F74" s="8">
        <v>351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503</v>
      </c>
      <c r="K74" s="13">
        <f t="shared" si="15"/>
        <v>-7</v>
      </c>
      <c r="L74" s="13">
        <f>VLOOKUP(A:A,[1]TDSheet!$A:$M,13,0)</f>
        <v>60</v>
      </c>
      <c r="M74" s="13">
        <f>VLOOKUP(A:A,[1]TDSheet!$A:$N,14,0)</f>
        <v>0</v>
      </c>
      <c r="N74" s="13">
        <f>VLOOKUP(A:A,[1]TDSheet!$A:$V,22,0)</f>
        <v>250</v>
      </c>
      <c r="O74" s="13">
        <f>VLOOKUP(A:A,[1]TDSheet!$A:$X,24,0)</f>
        <v>150</v>
      </c>
      <c r="P74" s="13"/>
      <c r="Q74" s="13"/>
      <c r="R74" s="13"/>
      <c r="S74" s="13"/>
      <c r="T74" s="13"/>
      <c r="U74" s="13"/>
      <c r="V74" s="13"/>
      <c r="W74" s="13">
        <f t="shared" si="16"/>
        <v>99.2</v>
      </c>
      <c r="X74" s="15">
        <v>100</v>
      </c>
      <c r="Y74" s="17">
        <f t="shared" si="17"/>
        <v>9.183467741935484</v>
      </c>
      <c r="Z74" s="13">
        <f t="shared" si="18"/>
        <v>3.538306451612903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82.8</v>
      </c>
      <c r="AF74" s="13">
        <f>VLOOKUP(A:A,[1]TDSheet!$A:$AF,32,0)</f>
        <v>87.4</v>
      </c>
      <c r="AG74" s="13">
        <f>VLOOKUP(A:A,[1]TDSheet!$A:$AG,33,0)</f>
        <v>93</v>
      </c>
      <c r="AH74" s="13">
        <f>VLOOKUP(A:A,[3]TDSheet!$A:$D,4,0)</f>
        <v>86</v>
      </c>
      <c r="AI74" s="13" t="str">
        <f>VLOOKUP(A:A,[1]TDSheet!$A:$AI,35,0)</f>
        <v>мартяб</v>
      </c>
      <c r="AJ74" s="13">
        <f t="shared" si="19"/>
        <v>60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32.527999999999999</v>
      </c>
      <c r="D75" s="8">
        <v>67.361999999999995</v>
      </c>
      <c r="E75" s="8">
        <v>79.402000000000001</v>
      </c>
      <c r="F75" s="8">
        <v>20.393000000000001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98.763999999999996</v>
      </c>
      <c r="K75" s="13">
        <f t="shared" si="15"/>
        <v>-19.361999999999995</v>
      </c>
      <c r="L75" s="13">
        <f>VLOOKUP(A:A,[1]TDSheet!$A:$M,13,0)</f>
        <v>90</v>
      </c>
      <c r="M75" s="13">
        <f>VLOOKUP(A:A,[1]TDSheet!$A:$N,14,0)</f>
        <v>0</v>
      </c>
      <c r="N75" s="13">
        <f>VLOOKUP(A:A,[1]TDSheet!$A:$V,22,0)</f>
        <v>0</v>
      </c>
      <c r="O75" s="13">
        <f>VLOOKUP(A:A,[1]TDSheet!$A:$X,24,0)</f>
        <v>10</v>
      </c>
      <c r="P75" s="13"/>
      <c r="Q75" s="13"/>
      <c r="R75" s="13"/>
      <c r="S75" s="13"/>
      <c r="T75" s="13"/>
      <c r="U75" s="13"/>
      <c r="V75" s="13"/>
      <c r="W75" s="13">
        <f t="shared" si="16"/>
        <v>15.8804</v>
      </c>
      <c r="X75" s="15"/>
      <c r="Y75" s="17">
        <f t="shared" si="17"/>
        <v>7.5812322107755472</v>
      </c>
      <c r="Z75" s="13">
        <f t="shared" si="18"/>
        <v>1.2841616080199492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23.449000000000002</v>
      </c>
      <c r="AF75" s="13">
        <f>VLOOKUP(A:A,[1]TDSheet!$A:$AF,32,0)</f>
        <v>16.4024</v>
      </c>
      <c r="AG75" s="13">
        <f>VLOOKUP(A:A,[1]TDSheet!$A:$AG,33,0)</f>
        <v>25.7058</v>
      </c>
      <c r="AH75" s="13">
        <f>VLOOKUP(A:A,[3]TDSheet!$A:$D,4,0)</f>
        <v>12.816000000000001</v>
      </c>
      <c r="AI75" s="13">
        <f>VLOOKUP(A:A,[1]TDSheet!$A:$AI,35,0)</f>
        <v>0</v>
      </c>
      <c r="AJ75" s="13">
        <f t="shared" si="19"/>
        <v>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778</v>
      </c>
      <c r="D76" s="8">
        <v>214</v>
      </c>
      <c r="E76" s="8">
        <v>598</v>
      </c>
      <c r="F76" s="8">
        <v>387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576</v>
      </c>
      <c r="K76" s="13">
        <f t="shared" si="15"/>
        <v>22</v>
      </c>
      <c r="L76" s="13">
        <f>VLOOKUP(A:A,[1]TDSheet!$A:$M,13,0)</f>
        <v>200</v>
      </c>
      <c r="M76" s="13">
        <f>VLOOKUP(A:A,[1]TDSheet!$A:$N,14,0)</f>
        <v>0</v>
      </c>
      <c r="N76" s="13">
        <f>VLOOKUP(A:A,[1]TDSheet!$A:$V,22,0)</f>
        <v>320</v>
      </c>
      <c r="O76" s="13">
        <f>VLOOKUP(A:A,[1]TDSheet!$A:$X,24,0)</f>
        <v>200</v>
      </c>
      <c r="P76" s="13"/>
      <c r="Q76" s="13"/>
      <c r="R76" s="13"/>
      <c r="S76" s="13"/>
      <c r="T76" s="13"/>
      <c r="U76" s="13"/>
      <c r="V76" s="13"/>
      <c r="W76" s="13">
        <f t="shared" si="16"/>
        <v>119.6</v>
      </c>
      <c r="X76" s="15"/>
      <c r="Y76" s="17">
        <f t="shared" si="17"/>
        <v>9.2558528428093645</v>
      </c>
      <c r="Z76" s="13">
        <f t="shared" si="18"/>
        <v>3.2357859531772575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131.6</v>
      </c>
      <c r="AF76" s="13">
        <f>VLOOKUP(A:A,[1]TDSheet!$A:$AF,32,0)</f>
        <v>165.6</v>
      </c>
      <c r="AG76" s="13">
        <f>VLOOKUP(A:A,[1]TDSheet!$A:$AG,33,0)</f>
        <v>120.4</v>
      </c>
      <c r="AH76" s="13">
        <f>VLOOKUP(A:A,[3]TDSheet!$A:$D,4,0)</f>
        <v>84</v>
      </c>
      <c r="AI76" s="13" t="str">
        <f>VLOOKUP(A:A,[1]TDSheet!$A:$AI,35,0)</f>
        <v>оконч</v>
      </c>
      <c r="AJ76" s="13">
        <f t="shared" si="19"/>
        <v>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625</v>
      </c>
      <c r="D77" s="8">
        <v>523</v>
      </c>
      <c r="E77" s="8">
        <v>812</v>
      </c>
      <c r="F77" s="8">
        <v>323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846</v>
      </c>
      <c r="K77" s="13">
        <f t="shared" si="15"/>
        <v>-34</v>
      </c>
      <c r="L77" s="13">
        <f>VLOOKUP(A:A,[1]TDSheet!$A:$M,13,0)</f>
        <v>350</v>
      </c>
      <c r="M77" s="13">
        <f>VLOOKUP(A:A,[1]TDSheet!$A:$N,14,0)</f>
        <v>0</v>
      </c>
      <c r="N77" s="13">
        <f>VLOOKUP(A:A,[1]TDSheet!$A:$V,22,0)</f>
        <v>520</v>
      </c>
      <c r="O77" s="13">
        <f>VLOOKUP(A:A,[1]TDSheet!$A:$X,24,0)</f>
        <v>260</v>
      </c>
      <c r="P77" s="13"/>
      <c r="Q77" s="13"/>
      <c r="R77" s="13"/>
      <c r="S77" s="13"/>
      <c r="T77" s="13"/>
      <c r="U77" s="13"/>
      <c r="V77" s="13"/>
      <c r="W77" s="13">
        <f t="shared" si="16"/>
        <v>162.4</v>
      </c>
      <c r="X77" s="15"/>
      <c r="Y77" s="17">
        <f t="shared" si="17"/>
        <v>8.9470443349753683</v>
      </c>
      <c r="Z77" s="13">
        <f t="shared" si="18"/>
        <v>1.9889162561576355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133.4</v>
      </c>
      <c r="AF77" s="13">
        <f>VLOOKUP(A:A,[1]TDSheet!$A:$AF,32,0)</f>
        <v>164.8</v>
      </c>
      <c r="AG77" s="13">
        <f>VLOOKUP(A:A,[1]TDSheet!$A:$AG,33,0)</f>
        <v>155.4</v>
      </c>
      <c r="AH77" s="13">
        <f>VLOOKUP(A:A,[3]TDSheet!$A:$D,4,0)</f>
        <v>126</v>
      </c>
      <c r="AI77" s="13">
        <f>VLOOKUP(A:A,[1]TDSheet!$A:$AI,35,0)</f>
        <v>0</v>
      </c>
      <c r="AJ77" s="13">
        <f t="shared" si="19"/>
        <v>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80</v>
      </c>
      <c r="D78" s="8">
        <v>850</v>
      </c>
      <c r="E78" s="8">
        <v>647</v>
      </c>
      <c r="F78" s="8">
        <v>260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679</v>
      </c>
      <c r="K78" s="13">
        <f t="shared" si="15"/>
        <v>-32</v>
      </c>
      <c r="L78" s="13">
        <f>VLOOKUP(A:A,[1]TDSheet!$A:$M,13,0)</f>
        <v>400</v>
      </c>
      <c r="M78" s="13">
        <f>VLOOKUP(A:A,[1]TDSheet!$A:$N,14,0)</f>
        <v>0</v>
      </c>
      <c r="N78" s="13">
        <f>VLOOKUP(A:A,[1]TDSheet!$A:$V,22,0)</f>
        <v>150</v>
      </c>
      <c r="O78" s="13">
        <f>VLOOKUP(A:A,[1]TDSheet!$A:$X,24,0)</f>
        <v>200</v>
      </c>
      <c r="P78" s="13"/>
      <c r="Q78" s="13"/>
      <c r="R78" s="13"/>
      <c r="S78" s="13"/>
      <c r="T78" s="13"/>
      <c r="U78" s="13"/>
      <c r="V78" s="13"/>
      <c r="W78" s="13">
        <f t="shared" si="16"/>
        <v>129.4</v>
      </c>
      <c r="X78" s="15">
        <v>100</v>
      </c>
      <c r="Y78" s="17">
        <f t="shared" si="17"/>
        <v>8.5780525502318383</v>
      </c>
      <c r="Z78" s="13">
        <f t="shared" si="18"/>
        <v>2.009273570324575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122.6</v>
      </c>
      <c r="AF78" s="13">
        <f>VLOOKUP(A:A,[1]TDSheet!$A:$AF,32,0)</f>
        <v>118.6</v>
      </c>
      <c r="AG78" s="13">
        <f>VLOOKUP(A:A,[1]TDSheet!$A:$AG,33,0)</f>
        <v>151.6</v>
      </c>
      <c r="AH78" s="13">
        <f>VLOOKUP(A:A,[3]TDSheet!$A:$D,4,0)</f>
        <v>166</v>
      </c>
      <c r="AI78" s="13">
        <f>VLOOKUP(A:A,[1]TDSheet!$A:$AI,35,0)</f>
        <v>0</v>
      </c>
      <c r="AJ78" s="13">
        <f t="shared" si="19"/>
        <v>40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-30</v>
      </c>
      <c r="D79" s="8">
        <v>1075</v>
      </c>
      <c r="E79" s="8">
        <v>631</v>
      </c>
      <c r="F79" s="8">
        <v>22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719</v>
      </c>
      <c r="K79" s="13">
        <f t="shared" si="15"/>
        <v>-88</v>
      </c>
      <c r="L79" s="13">
        <f>VLOOKUP(A:A,[1]TDSheet!$A:$M,13,0)</f>
        <v>350</v>
      </c>
      <c r="M79" s="13">
        <f>VLOOKUP(A:A,[1]TDSheet!$A:$N,14,0)</f>
        <v>0</v>
      </c>
      <c r="N79" s="13">
        <f>VLOOKUP(A:A,[1]TDSheet!$A:$V,22,0)</f>
        <v>250</v>
      </c>
      <c r="O79" s="13">
        <f>VLOOKUP(A:A,[1]TDSheet!$A:$X,24,0)</f>
        <v>250</v>
      </c>
      <c r="P79" s="13"/>
      <c r="Q79" s="13"/>
      <c r="R79" s="13"/>
      <c r="S79" s="13"/>
      <c r="T79" s="13"/>
      <c r="U79" s="13"/>
      <c r="V79" s="13"/>
      <c r="W79" s="13">
        <f t="shared" si="16"/>
        <v>126.2</v>
      </c>
      <c r="X79" s="15">
        <v>150</v>
      </c>
      <c r="Y79" s="17">
        <f t="shared" si="17"/>
        <v>8.098256735340728</v>
      </c>
      <c r="Z79" s="13">
        <f t="shared" si="18"/>
        <v>0.17432646592709983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42</v>
      </c>
      <c r="AF79" s="13">
        <f>VLOOKUP(A:A,[1]TDSheet!$A:$AF,32,0)</f>
        <v>118.6</v>
      </c>
      <c r="AG79" s="13">
        <f>VLOOKUP(A:A,[1]TDSheet!$A:$AG,33,0)</f>
        <v>124.6</v>
      </c>
      <c r="AH79" s="13">
        <f>VLOOKUP(A:A,[3]TDSheet!$A:$D,4,0)</f>
        <v>157</v>
      </c>
      <c r="AI79" s="13">
        <v>0</v>
      </c>
      <c r="AJ79" s="13">
        <f t="shared" si="19"/>
        <v>49.5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56</v>
      </c>
      <c r="D80" s="8">
        <v>409</v>
      </c>
      <c r="E80" s="8">
        <v>392</v>
      </c>
      <c r="F80" s="8">
        <v>61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495</v>
      </c>
      <c r="K80" s="13">
        <f t="shared" si="15"/>
        <v>-103</v>
      </c>
      <c r="L80" s="13">
        <f>VLOOKUP(A:A,[1]TDSheet!$A:$M,13,0)</f>
        <v>300</v>
      </c>
      <c r="M80" s="13">
        <f>VLOOKUP(A:A,[1]TDSheet!$A:$N,14,0)</f>
        <v>0</v>
      </c>
      <c r="N80" s="13">
        <f>VLOOKUP(A:A,[1]TDSheet!$A:$V,22,0)</f>
        <v>200</v>
      </c>
      <c r="O80" s="13">
        <f>VLOOKUP(A:A,[1]TDSheet!$A:$X,24,0)</f>
        <v>180</v>
      </c>
      <c r="P80" s="13"/>
      <c r="Q80" s="13"/>
      <c r="R80" s="13"/>
      <c r="S80" s="13"/>
      <c r="T80" s="13"/>
      <c r="U80" s="13"/>
      <c r="V80" s="13"/>
      <c r="W80" s="13">
        <f t="shared" si="16"/>
        <v>78.400000000000006</v>
      </c>
      <c r="X80" s="15"/>
      <c r="Y80" s="17">
        <f t="shared" si="17"/>
        <v>9.4515306122448965</v>
      </c>
      <c r="Z80" s="13">
        <f t="shared" si="18"/>
        <v>0.77806122448979587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89.8</v>
      </c>
      <c r="AF80" s="13">
        <f>VLOOKUP(A:A,[1]TDSheet!$A:$AF,32,0)</f>
        <v>63.4</v>
      </c>
      <c r="AG80" s="13">
        <f>VLOOKUP(A:A,[1]TDSheet!$A:$AG,33,0)</f>
        <v>104</v>
      </c>
      <c r="AH80" s="13">
        <f>VLOOKUP(A:A,[3]TDSheet!$A:$D,4,0)</f>
        <v>81</v>
      </c>
      <c r="AI80" s="13">
        <f>VLOOKUP(A:A,[1]TDSheet!$A:$AI,35,0)</f>
        <v>0</v>
      </c>
      <c r="AJ80" s="13">
        <f t="shared" si="19"/>
        <v>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168</v>
      </c>
      <c r="D81" s="8">
        <v>310</v>
      </c>
      <c r="E81" s="8">
        <v>241</v>
      </c>
      <c r="F81" s="8">
        <v>222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254</v>
      </c>
      <c r="K81" s="13">
        <f t="shared" si="15"/>
        <v>-13</v>
      </c>
      <c r="L81" s="13">
        <f>VLOOKUP(A:A,[1]TDSheet!$A:$M,13,0)</f>
        <v>50</v>
      </c>
      <c r="M81" s="13">
        <f>VLOOKUP(A:A,[1]TDSheet!$A:$N,14,0)</f>
        <v>0</v>
      </c>
      <c r="N81" s="13">
        <f>VLOOKUP(A:A,[1]TDSheet!$A:$V,22,0)</f>
        <v>100</v>
      </c>
      <c r="O81" s="13">
        <f>VLOOKUP(A:A,[1]TDSheet!$A:$X,24,0)</f>
        <v>60</v>
      </c>
      <c r="P81" s="13"/>
      <c r="Q81" s="13"/>
      <c r="R81" s="13"/>
      <c r="S81" s="13"/>
      <c r="T81" s="13"/>
      <c r="U81" s="13"/>
      <c r="V81" s="13"/>
      <c r="W81" s="13">
        <f t="shared" si="16"/>
        <v>48.2</v>
      </c>
      <c r="X81" s="15"/>
      <c r="Y81" s="17">
        <f t="shared" si="17"/>
        <v>8.9626556016597512</v>
      </c>
      <c r="Z81" s="13">
        <f t="shared" si="18"/>
        <v>4.605809128630705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45.4</v>
      </c>
      <c r="AF81" s="13">
        <f>VLOOKUP(A:A,[1]TDSheet!$A:$AF,32,0)</f>
        <v>34</v>
      </c>
      <c r="AG81" s="13">
        <f>VLOOKUP(A:A,[1]TDSheet!$A:$AG,33,0)</f>
        <v>43.4</v>
      </c>
      <c r="AH81" s="13">
        <f>VLOOKUP(A:A,[3]TDSheet!$A:$D,4,0)</f>
        <v>19</v>
      </c>
      <c r="AI81" s="13" t="str">
        <f>VLOOKUP(A:A,[1]TDSheet!$A:$AI,35,0)</f>
        <v>мартяб</v>
      </c>
      <c r="AJ81" s="13">
        <f t="shared" si="19"/>
        <v>0</v>
      </c>
      <c r="AK81" s="13"/>
      <c r="AL81" s="13"/>
      <c r="AM81" s="13"/>
    </row>
    <row r="82" spans="1:39" s="1" customFormat="1" ht="11.1" customHeight="1" outlineLevel="1" x14ac:dyDescent="0.2">
      <c r="A82" s="22" t="s">
        <v>85</v>
      </c>
      <c r="B82" s="7" t="s">
        <v>12</v>
      </c>
      <c r="C82" s="8">
        <v>2215</v>
      </c>
      <c r="D82" s="8">
        <v>6217</v>
      </c>
      <c r="E82" s="8">
        <v>2189</v>
      </c>
      <c r="F82" s="8">
        <v>4728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3698</v>
      </c>
      <c r="K82" s="13">
        <f t="shared" si="15"/>
        <v>-1509</v>
      </c>
      <c r="L82" s="13">
        <f>VLOOKUP(A:A,[1]TDSheet!$A:$M,13,0)</f>
        <v>500</v>
      </c>
      <c r="M82" s="13">
        <f>VLOOKUP(A:A,[1]TDSheet!$A:$N,14,0)</f>
        <v>500</v>
      </c>
      <c r="N82" s="13">
        <f>VLOOKUP(A:A,[1]TDSheet!$A:$V,22,0)</f>
        <v>0</v>
      </c>
      <c r="O82" s="13">
        <f>VLOOKUP(A:A,[1]TDSheet!$A:$X,24,0)</f>
        <v>0</v>
      </c>
      <c r="P82" s="13"/>
      <c r="Q82" s="13"/>
      <c r="R82" s="13"/>
      <c r="S82" s="13"/>
      <c r="T82" s="13"/>
      <c r="U82" s="13"/>
      <c r="V82" s="13"/>
      <c r="W82" s="13">
        <f t="shared" si="16"/>
        <v>437.8</v>
      </c>
      <c r="X82" s="15"/>
      <c r="Y82" s="17">
        <f t="shared" si="17"/>
        <v>13.083599817268158</v>
      </c>
      <c r="Z82" s="13">
        <f t="shared" si="18"/>
        <v>10.799451804476929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816</v>
      </c>
      <c r="AF82" s="13">
        <f>VLOOKUP(A:A,[1]TDSheet!$A:$AF,32,0)</f>
        <v>734.2</v>
      </c>
      <c r="AG82" s="13">
        <f>VLOOKUP(A:A,[1]TDSheet!$A:$AG,33,0)</f>
        <v>632.20000000000005</v>
      </c>
      <c r="AH82" s="13">
        <f>VLOOKUP(A:A,[3]TDSheet!$A:$D,4,0)</f>
        <v>510</v>
      </c>
      <c r="AI82" s="20" t="str">
        <f>VLOOKUP(A:A,[1]TDSheet!$A:$AI,35,0)</f>
        <v>1464пуд</v>
      </c>
      <c r="AJ82" s="13">
        <f t="shared" si="19"/>
        <v>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1728</v>
      </c>
      <c r="D83" s="8">
        <v>10796</v>
      </c>
      <c r="E83" s="19">
        <v>8425</v>
      </c>
      <c r="F83" s="19">
        <v>5497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7469</v>
      </c>
      <c r="K83" s="13">
        <f t="shared" si="15"/>
        <v>956</v>
      </c>
      <c r="L83" s="13">
        <f>VLOOKUP(A:A,[1]TDSheet!$A:$M,13,0)</f>
        <v>1500</v>
      </c>
      <c r="M83" s="13">
        <f>VLOOKUP(A:A,[1]TDSheet!$A:$N,14,0)</f>
        <v>1000</v>
      </c>
      <c r="N83" s="13">
        <f>VLOOKUP(A:A,[1]TDSheet!$A:$V,22,0)</f>
        <v>2000</v>
      </c>
      <c r="O83" s="13">
        <f>VLOOKUP(A:A,[1]TDSheet!$A:$X,24,0)</f>
        <v>2500</v>
      </c>
      <c r="P83" s="13"/>
      <c r="Q83" s="13"/>
      <c r="R83" s="13"/>
      <c r="S83" s="13"/>
      <c r="T83" s="13"/>
      <c r="U83" s="13"/>
      <c r="V83" s="13"/>
      <c r="W83" s="13">
        <f t="shared" si="16"/>
        <v>1325</v>
      </c>
      <c r="X83" s="15">
        <v>500</v>
      </c>
      <c r="Y83" s="17">
        <f t="shared" si="17"/>
        <v>9.8090566037735858</v>
      </c>
      <c r="Z83" s="13">
        <f t="shared" si="18"/>
        <v>4.1486792452830192</v>
      </c>
      <c r="AA83" s="13"/>
      <c r="AB83" s="13"/>
      <c r="AC83" s="13"/>
      <c r="AD83" s="13">
        <f>VLOOKUP(A:A,[1]TDSheet!$A:$AD,30,0)</f>
        <v>1800</v>
      </c>
      <c r="AE83" s="13">
        <f>VLOOKUP(A:A,[1]TDSheet!$A:$AE,31,0)</f>
        <v>997.8</v>
      </c>
      <c r="AF83" s="13">
        <f>VLOOKUP(A:A,[1]TDSheet!$A:$AF,32,0)</f>
        <v>932.8</v>
      </c>
      <c r="AG83" s="13">
        <f>VLOOKUP(A:A,[1]TDSheet!$A:$AG,33,0)</f>
        <v>1400.8</v>
      </c>
      <c r="AH83" s="13">
        <f>VLOOKUP(A:A,[3]TDSheet!$A:$D,4,0)</f>
        <v>884</v>
      </c>
      <c r="AI83" s="13" t="str">
        <f>VLOOKUP(A:A,[1]TDSheet!$A:$AI,35,0)</f>
        <v>мартяб</v>
      </c>
      <c r="AJ83" s="13">
        <f t="shared" si="19"/>
        <v>175</v>
      </c>
      <c r="AK83" s="13"/>
      <c r="AL83" s="13"/>
      <c r="AM83" s="13"/>
    </row>
    <row r="84" spans="1:39" s="1" customFormat="1" ht="11.1" customHeight="1" outlineLevel="1" x14ac:dyDescent="0.2">
      <c r="A84" s="22" t="s">
        <v>87</v>
      </c>
      <c r="B84" s="7" t="s">
        <v>12</v>
      </c>
      <c r="C84" s="8">
        <v>34</v>
      </c>
      <c r="D84" s="8"/>
      <c r="E84" s="8">
        <v>3</v>
      </c>
      <c r="F84" s="8">
        <v>28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6</v>
      </c>
      <c r="K84" s="13">
        <f t="shared" si="15"/>
        <v>-3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0.6</v>
      </c>
      <c r="X84" s="15"/>
      <c r="Y84" s="17">
        <f t="shared" si="17"/>
        <v>46.666666666666671</v>
      </c>
      <c r="Z84" s="13">
        <f t="shared" si="18"/>
        <v>46.666666666666671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2.4</v>
      </c>
      <c r="AF84" s="13">
        <f>VLOOKUP(A:A,[1]TDSheet!$A:$AF,32,0)</f>
        <v>2.8</v>
      </c>
      <c r="AG84" s="13">
        <f>VLOOKUP(A:A,[1]TDSheet!$A:$AG,33,0)</f>
        <v>1.6</v>
      </c>
      <c r="AH84" s="13">
        <f>VLOOKUP(A:A,[3]TDSheet!$A:$D,4,0)</f>
        <v>2</v>
      </c>
      <c r="AI84" s="21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62</v>
      </c>
      <c r="D85" s="8">
        <v>554</v>
      </c>
      <c r="E85" s="8">
        <v>408</v>
      </c>
      <c r="F85" s="8">
        <v>178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492</v>
      </c>
      <c r="K85" s="13">
        <f t="shared" si="15"/>
        <v>-84</v>
      </c>
      <c r="L85" s="13">
        <f>VLOOKUP(A:A,[1]TDSheet!$A:$M,13,0)</f>
        <v>320</v>
      </c>
      <c r="M85" s="13">
        <f>VLOOKUP(A:A,[1]TDSheet!$A:$N,14,0)</f>
        <v>0</v>
      </c>
      <c r="N85" s="13">
        <f>VLOOKUP(A:A,[1]TDSheet!$A:$V,22,0)</f>
        <v>40</v>
      </c>
      <c r="O85" s="13">
        <f>VLOOKUP(A:A,[1]TDSheet!$A:$X,24,0)</f>
        <v>120</v>
      </c>
      <c r="P85" s="13"/>
      <c r="Q85" s="13"/>
      <c r="R85" s="13"/>
      <c r="S85" s="13"/>
      <c r="T85" s="13"/>
      <c r="U85" s="13"/>
      <c r="V85" s="13"/>
      <c r="W85" s="13">
        <f t="shared" si="16"/>
        <v>81.599999999999994</v>
      </c>
      <c r="X85" s="15">
        <v>50</v>
      </c>
      <c r="Y85" s="17">
        <f t="shared" si="17"/>
        <v>8.6764705882352953</v>
      </c>
      <c r="Z85" s="13">
        <f t="shared" si="18"/>
        <v>2.1813725490196081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75.8</v>
      </c>
      <c r="AF85" s="13">
        <f>VLOOKUP(A:A,[1]TDSheet!$A:$AF,32,0)</f>
        <v>61.6</v>
      </c>
      <c r="AG85" s="13">
        <f>VLOOKUP(A:A,[1]TDSheet!$A:$AG,33,0)</f>
        <v>100.8</v>
      </c>
      <c r="AH85" s="13">
        <f>VLOOKUP(A:A,[3]TDSheet!$A:$D,4,0)</f>
        <v>125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48.734999999999999</v>
      </c>
      <c r="D86" s="8">
        <v>200.834</v>
      </c>
      <c r="E86" s="8">
        <v>185.30699999999999</v>
      </c>
      <c r="F86" s="8">
        <v>35.262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213.655</v>
      </c>
      <c r="K86" s="13">
        <f t="shared" si="15"/>
        <v>-28.348000000000013</v>
      </c>
      <c r="L86" s="13">
        <f>VLOOKUP(A:A,[1]TDSheet!$A:$M,13,0)</f>
        <v>80</v>
      </c>
      <c r="M86" s="13">
        <f>VLOOKUP(A:A,[1]TDSheet!$A:$N,14,0)</f>
        <v>0</v>
      </c>
      <c r="N86" s="13">
        <f>VLOOKUP(A:A,[1]TDSheet!$A:$V,22,0)</f>
        <v>120</v>
      </c>
      <c r="O86" s="13">
        <f>VLOOKUP(A:A,[1]TDSheet!$A:$X,24,0)</f>
        <v>40</v>
      </c>
      <c r="P86" s="13"/>
      <c r="Q86" s="13"/>
      <c r="R86" s="13"/>
      <c r="S86" s="13"/>
      <c r="T86" s="13"/>
      <c r="U86" s="13"/>
      <c r="V86" s="13"/>
      <c r="W86" s="13">
        <f t="shared" si="16"/>
        <v>37.061399999999999</v>
      </c>
      <c r="X86" s="15">
        <v>50</v>
      </c>
      <c r="Y86" s="17">
        <f t="shared" si="17"/>
        <v>8.7763009492355923</v>
      </c>
      <c r="Z86" s="13">
        <f t="shared" si="18"/>
        <v>0.95144813741520828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20.59</v>
      </c>
      <c r="AF86" s="13">
        <f>VLOOKUP(A:A,[1]TDSheet!$A:$AF,32,0)</f>
        <v>22.901400000000002</v>
      </c>
      <c r="AG86" s="13">
        <f>VLOOKUP(A:A,[1]TDSheet!$A:$AG,33,0)</f>
        <v>34.209400000000002</v>
      </c>
      <c r="AH86" s="13">
        <f>VLOOKUP(A:A,[3]TDSheet!$A:$D,4,0)</f>
        <v>51.911999999999999</v>
      </c>
      <c r="AI86" s="13">
        <f>VLOOKUP(A:A,[1]TDSheet!$A:$AI,35,0)</f>
        <v>0</v>
      </c>
      <c r="AJ86" s="13">
        <f t="shared" si="19"/>
        <v>50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8.1059999999999999</v>
      </c>
      <c r="D87" s="8">
        <v>20.332999999999998</v>
      </c>
      <c r="E87" s="8">
        <v>15.933</v>
      </c>
      <c r="F87" s="8">
        <v>1.357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16.45</v>
      </c>
      <c r="K87" s="13">
        <f t="shared" si="15"/>
        <v>-0.51699999999999946</v>
      </c>
      <c r="L87" s="13">
        <f>VLOOKUP(A:A,[1]TDSheet!$A:$M,13,0)</f>
        <v>10</v>
      </c>
      <c r="M87" s="13">
        <f>VLOOKUP(A:A,[1]TDSheet!$A:$N,14,0)</f>
        <v>0</v>
      </c>
      <c r="N87" s="13">
        <f>VLOOKUP(A:A,[1]TDSheet!$A:$V,22,0)</f>
        <v>10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3.1865999999999999</v>
      </c>
      <c r="X87" s="15"/>
      <c r="Y87" s="17">
        <f t="shared" si="17"/>
        <v>6.7021276595744679</v>
      </c>
      <c r="Z87" s="13">
        <f t="shared" si="18"/>
        <v>0.42584572899014622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2.6100000000000003</v>
      </c>
      <c r="AF87" s="13">
        <f>VLOOKUP(A:A,[1]TDSheet!$A:$AF,32,0)</f>
        <v>2.0300000000000002</v>
      </c>
      <c r="AG87" s="13">
        <f>VLOOKUP(A:A,[1]TDSheet!$A:$AG,33,0)</f>
        <v>3.4799999999999995</v>
      </c>
      <c r="AH87" s="13">
        <f>VLOOKUP(A:A,[3]TDSheet!$A:$D,4,0)</f>
        <v>5.7830000000000004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227</v>
      </c>
      <c r="D88" s="8">
        <v>300</v>
      </c>
      <c r="E88" s="8">
        <v>245</v>
      </c>
      <c r="F88" s="8">
        <v>261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268</v>
      </c>
      <c r="K88" s="13">
        <f t="shared" si="15"/>
        <v>-23</v>
      </c>
      <c r="L88" s="13">
        <f>VLOOKUP(A:A,[1]TDSheet!$A:$M,13,0)</f>
        <v>40</v>
      </c>
      <c r="M88" s="13">
        <f>VLOOKUP(A:A,[1]TDSheet!$A:$N,14,0)</f>
        <v>0</v>
      </c>
      <c r="N88" s="13">
        <f>VLOOKUP(A:A,[1]TDSheet!$A:$V,22,0)</f>
        <v>80</v>
      </c>
      <c r="O88" s="13">
        <f>VLOOKUP(A:A,[1]TDSheet!$A:$X,24,0)</f>
        <v>80</v>
      </c>
      <c r="P88" s="13"/>
      <c r="Q88" s="13"/>
      <c r="R88" s="13"/>
      <c r="S88" s="13"/>
      <c r="T88" s="13"/>
      <c r="U88" s="13"/>
      <c r="V88" s="13"/>
      <c r="W88" s="13">
        <f t="shared" si="16"/>
        <v>49</v>
      </c>
      <c r="X88" s="15"/>
      <c r="Y88" s="17">
        <f t="shared" si="17"/>
        <v>9.408163265306122</v>
      </c>
      <c r="Z88" s="13">
        <f t="shared" si="18"/>
        <v>5.3265306122448983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68</v>
      </c>
      <c r="AF88" s="13">
        <f>VLOOKUP(A:A,[1]TDSheet!$A:$AF,32,0)</f>
        <v>60.6</v>
      </c>
      <c r="AG88" s="13">
        <f>VLOOKUP(A:A,[1]TDSheet!$A:$AG,33,0)</f>
        <v>61.4</v>
      </c>
      <c r="AH88" s="13">
        <f>VLOOKUP(A:A,[3]TDSheet!$A:$D,4,0)</f>
        <v>49</v>
      </c>
      <c r="AI88" s="13" t="str">
        <f>VLOOKUP(A:A,[1]TDSheet!$A:$AI,35,0)</f>
        <v>оконч</v>
      </c>
      <c r="AJ88" s="13">
        <f t="shared" si="19"/>
        <v>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39.81</v>
      </c>
      <c r="D89" s="8">
        <v>91.617999999999995</v>
      </c>
      <c r="E89" s="8">
        <v>102.688</v>
      </c>
      <c r="F89" s="8">
        <v>28.74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96.653000000000006</v>
      </c>
      <c r="K89" s="13">
        <f t="shared" si="15"/>
        <v>6.0349999999999966</v>
      </c>
      <c r="L89" s="13">
        <f>VLOOKUP(A:A,[1]TDSheet!$A:$M,13,0)</f>
        <v>80</v>
      </c>
      <c r="M89" s="13">
        <f>VLOOKUP(A:A,[1]TDSheet!$A:$N,14,0)</f>
        <v>0</v>
      </c>
      <c r="N89" s="13">
        <f>VLOOKUP(A:A,[1]TDSheet!$A:$V,22,0)</f>
        <v>20</v>
      </c>
      <c r="O89" s="13">
        <f>VLOOKUP(A:A,[1]TDSheet!$A:$X,24,0)</f>
        <v>20</v>
      </c>
      <c r="P89" s="13"/>
      <c r="Q89" s="13"/>
      <c r="R89" s="13"/>
      <c r="S89" s="13"/>
      <c r="T89" s="13"/>
      <c r="U89" s="13"/>
      <c r="V89" s="13"/>
      <c r="W89" s="13">
        <f t="shared" si="16"/>
        <v>20.537600000000001</v>
      </c>
      <c r="X89" s="15">
        <v>30</v>
      </c>
      <c r="Y89" s="17">
        <f t="shared" si="17"/>
        <v>8.7030617014646303</v>
      </c>
      <c r="Z89" s="13">
        <f t="shared" si="18"/>
        <v>1.3993845434714862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17.409399999999998</v>
      </c>
      <c r="AF89" s="13">
        <f>VLOOKUP(A:A,[1]TDSheet!$A:$AF,32,0)</f>
        <v>13.916999999999998</v>
      </c>
      <c r="AG89" s="13">
        <f>VLOOKUP(A:A,[1]TDSheet!$A:$AG,33,0)</f>
        <v>20.5884</v>
      </c>
      <c r="AH89" s="13">
        <f>VLOOKUP(A:A,[3]TDSheet!$A:$D,4,0)</f>
        <v>27.257999999999999</v>
      </c>
      <c r="AI89" s="13">
        <f>VLOOKUP(A:A,[1]TDSheet!$A:$AI,35,0)</f>
        <v>0</v>
      </c>
      <c r="AJ89" s="13">
        <f t="shared" si="19"/>
        <v>30</v>
      </c>
      <c r="AK89" s="13"/>
      <c r="AL89" s="13"/>
      <c r="AM89" s="13"/>
    </row>
    <row r="90" spans="1:39" s="1" customFormat="1" ht="21.95" customHeight="1" outlineLevel="1" x14ac:dyDescent="0.2">
      <c r="A90" s="22" t="s">
        <v>93</v>
      </c>
      <c r="B90" s="7" t="s">
        <v>12</v>
      </c>
      <c r="C90" s="8">
        <v>-23</v>
      </c>
      <c r="D90" s="8">
        <v>175</v>
      </c>
      <c r="E90" s="8">
        <v>19</v>
      </c>
      <c r="F90" s="8">
        <v>36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44</v>
      </c>
      <c r="K90" s="13">
        <f t="shared" si="15"/>
        <v>-25</v>
      </c>
      <c r="L90" s="13">
        <f>VLOOKUP(A:A,[1]TDSheet!$A:$M,13,0)</f>
        <v>30</v>
      </c>
      <c r="M90" s="13">
        <f>VLOOKUP(A:A,[1]TDSheet!$A:$N,14,0)</f>
        <v>0</v>
      </c>
      <c r="N90" s="13">
        <f>VLOOKUP(A:A,[1]TDSheet!$A:$V,22,0)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3.8</v>
      </c>
      <c r="X90" s="15"/>
      <c r="Y90" s="17">
        <f t="shared" si="17"/>
        <v>17.368421052631579</v>
      </c>
      <c r="Z90" s="13">
        <f t="shared" si="18"/>
        <v>9.4736842105263168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5.2</v>
      </c>
      <c r="AF90" s="13">
        <f>VLOOKUP(A:A,[1]TDSheet!$A:$AF,32,0)</f>
        <v>5.2</v>
      </c>
      <c r="AG90" s="13">
        <f>VLOOKUP(A:A,[1]TDSheet!$A:$AG,33,0)</f>
        <v>8.1999999999999993</v>
      </c>
      <c r="AH90" s="13">
        <f>VLOOKUP(A:A,[3]TDSheet!$A:$D,4,0)</f>
        <v>5</v>
      </c>
      <c r="AI90" s="24" t="s">
        <v>151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5</v>
      </c>
      <c r="D91" s="8">
        <v>47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12</v>
      </c>
      <c r="K91" s="13">
        <f t="shared" si="15"/>
        <v>-12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20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5"/>
      <c r="Y91" s="17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4.4000000000000004</v>
      </c>
      <c r="AF91" s="13">
        <f>VLOOKUP(A:A,[1]TDSheet!$A:$AF,32,0)</f>
        <v>1.2</v>
      </c>
      <c r="AG91" s="13">
        <f>VLOOKUP(A:A,[1]TDSheet!$A:$AG,33,0)</f>
        <v>2.6</v>
      </c>
      <c r="AH91" s="13">
        <v>0</v>
      </c>
      <c r="AI91" s="13" t="str">
        <f>VLOOKUP(A:A,[1]TDSheet!$A:$AI,35,0)</f>
        <v>склад</v>
      </c>
      <c r="AJ91" s="13">
        <f t="shared" si="19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66</v>
      </c>
      <c r="D92" s="8">
        <v>34</v>
      </c>
      <c r="E92" s="8">
        <v>33</v>
      </c>
      <c r="F92" s="8">
        <v>67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105</v>
      </c>
      <c r="K92" s="13">
        <f t="shared" si="15"/>
        <v>-72</v>
      </c>
      <c r="L92" s="13">
        <f>VLOOKUP(A:A,[1]TDSheet!$A:$M,13,0)</f>
        <v>50</v>
      </c>
      <c r="M92" s="13">
        <f>VLOOKUP(A:A,[1]TDSheet!$A:$N,14,0)</f>
        <v>0</v>
      </c>
      <c r="N92" s="13">
        <f>VLOOKUP(A:A,[1]TDSheet!$A:$V,22,0)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6.6</v>
      </c>
      <c r="X92" s="15"/>
      <c r="Y92" s="17">
        <f t="shared" si="17"/>
        <v>17.727272727272727</v>
      </c>
      <c r="Z92" s="13">
        <f t="shared" si="18"/>
        <v>10.151515151515152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19.399999999999999</v>
      </c>
      <c r="AF92" s="13">
        <f>VLOOKUP(A:A,[1]TDSheet!$A:$AF,32,0)</f>
        <v>14.4</v>
      </c>
      <c r="AG92" s="13">
        <f>VLOOKUP(A:A,[1]TDSheet!$A:$AG,33,0)</f>
        <v>15.8</v>
      </c>
      <c r="AH92" s="13">
        <f>VLOOKUP(A:A,[3]TDSheet!$A:$D,4,0)</f>
        <v>2</v>
      </c>
      <c r="AI92" s="13">
        <f>VLOOKUP(A:A,[1]TDSheet!$A:$AI,35,0)</f>
        <v>0</v>
      </c>
      <c r="AJ92" s="13">
        <f t="shared" si="19"/>
        <v>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894</v>
      </c>
      <c r="D93" s="8">
        <v>561</v>
      </c>
      <c r="E93" s="8">
        <v>517</v>
      </c>
      <c r="F93" s="8">
        <v>937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516</v>
      </c>
      <c r="K93" s="13">
        <f t="shared" si="15"/>
        <v>1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VLOOKUP(A:A,[1]TDSheet!$A:$V,22,0)</f>
        <v>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103.4</v>
      </c>
      <c r="X93" s="15"/>
      <c r="Y93" s="17">
        <f t="shared" si="17"/>
        <v>9.061895551257253</v>
      </c>
      <c r="Z93" s="13">
        <f t="shared" si="18"/>
        <v>9.061895551257253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206</v>
      </c>
      <c r="AF93" s="13">
        <f>VLOOKUP(A:A,[1]TDSheet!$A:$AF,32,0)</f>
        <v>171.6</v>
      </c>
      <c r="AG93" s="13">
        <f>VLOOKUP(A:A,[1]TDSheet!$A:$AG,33,0)</f>
        <v>105</v>
      </c>
      <c r="AH93" s="13">
        <f>VLOOKUP(A:A,[3]TDSheet!$A:$D,4,0)</f>
        <v>26</v>
      </c>
      <c r="AI93" s="13" t="str">
        <f>VLOOKUP(A:A,[1]TDSheet!$A:$AI,35,0)</f>
        <v>продмарт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155.476</v>
      </c>
      <c r="D94" s="8">
        <v>422.29399999999998</v>
      </c>
      <c r="E94" s="8">
        <v>348.02600000000001</v>
      </c>
      <c r="F94" s="8">
        <v>220.119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356.20400000000001</v>
      </c>
      <c r="K94" s="13">
        <f t="shared" si="15"/>
        <v>-8.1779999999999973</v>
      </c>
      <c r="L94" s="13">
        <f>VLOOKUP(A:A,[1]TDSheet!$A:$M,13,0)</f>
        <v>150</v>
      </c>
      <c r="M94" s="13">
        <f>VLOOKUP(A:A,[1]TDSheet!$A:$N,14,0)</f>
        <v>0</v>
      </c>
      <c r="N94" s="13">
        <f>VLOOKUP(A:A,[1]TDSheet!$A:$V,22,0)</f>
        <v>170</v>
      </c>
      <c r="O94" s="13">
        <f>VLOOKUP(A:A,[1]TDSheet!$A:$X,24,0)</f>
        <v>110</v>
      </c>
      <c r="P94" s="13"/>
      <c r="Q94" s="13"/>
      <c r="R94" s="13"/>
      <c r="S94" s="13"/>
      <c r="T94" s="13"/>
      <c r="U94" s="13"/>
      <c r="V94" s="13"/>
      <c r="W94" s="13">
        <f t="shared" si="16"/>
        <v>69.605199999999996</v>
      </c>
      <c r="X94" s="15"/>
      <c r="Y94" s="17">
        <f t="shared" si="17"/>
        <v>9.3400924068891413</v>
      </c>
      <c r="Z94" s="13">
        <f t="shared" si="18"/>
        <v>3.1623930396004898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59.226999999999997</v>
      </c>
      <c r="AF94" s="13">
        <f>VLOOKUP(A:A,[1]TDSheet!$A:$AF,32,0)</f>
        <v>55.996000000000002</v>
      </c>
      <c r="AG94" s="13">
        <f>VLOOKUP(A:A,[1]TDSheet!$A:$AG,33,0)</f>
        <v>71.229600000000005</v>
      </c>
      <c r="AH94" s="13">
        <f>VLOOKUP(A:A,[3]TDSheet!$A:$D,4,0)</f>
        <v>47.755000000000003</v>
      </c>
      <c r="AI94" s="13" t="e">
        <f>VLOOKUP(A:A,[1]TDSheet!$A:$AI,35,0)</f>
        <v>#N/A</v>
      </c>
      <c r="AJ94" s="13">
        <f t="shared" si="19"/>
        <v>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2417.2869999999998</v>
      </c>
      <c r="D95" s="8">
        <v>3931.4430000000002</v>
      </c>
      <c r="E95" s="8">
        <v>2980.5070000000001</v>
      </c>
      <c r="F95" s="8">
        <v>3294.0459999999998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3058.4169999999999</v>
      </c>
      <c r="K95" s="13">
        <f t="shared" si="15"/>
        <v>-77.909999999999854</v>
      </c>
      <c r="L95" s="13">
        <f>VLOOKUP(A:A,[1]TDSheet!$A:$M,13,0)</f>
        <v>400</v>
      </c>
      <c r="M95" s="13">
        <f>VLOOKUP(A:A,[1]TDSheet!$A:$N,14,0)</f>
        <v>1000</v>
      </c>
      <c r="N95" s="13">
        <f>VLOOKUP(A:A,[1]TDSheet!$A:$V,22,0)</f>
        <v>0</v>
      </c>
      <c r="O95" s="13">
        <f>VLOOKUP(A:A,[1]TDSheet!$A:$X,24,0)</f>
        <v>1200</v>
      </c>
      <c r="P95" s="13"/>
      <c r="Q95" s="13"/>
      <c r="R95" s="13"/>
      <c r="S95" s="13"/>
      <c r="T95" s="13"/>
      <c r="U95" s="13"/>
      <c r="V95" s="13"/>
      <c r="W95" s="13">
        <f t="shared" si="16"/>
        <v>596.10140000000001</v>
      </c>
      <c r="X95" s="15"/>
      <c r="Y95" s="17">
        <f t="shared" si="17"/>
        <v>9.8876566973337088</v>
      </c>
      <c r="Z95" s="13">
        <f t="shared" si="18"/>
        <v>5.5259826599971076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675.88980000000004</v>
      </c>
      <c r="AF95" s="13">
        <f>VLOOKUP(A:A,[1]TDSheet!$A:$AF,32,0)</f>
        <v>752.58459999999991</v>
      </c>
      <c r="AG95" s="13">
        <f>VLOOKUP(A:A,[1]TDSheet!$A:$AG,33,0)</f>
        <v>700.80939999999998</v>
      </c>
      <c r="AH95" s="13">
        <f>VLOOKUP(A:A,[3]TDSheet!$A:$D,4,0)</f>
        <v>544.18299999999999</v>
      </c>
      <c r="AI95" s="13" t="str">
        <f>VLOOKUP(A:A,[1]TDSheet!$A:$AI,35,0)</f>
        <v>оконч</v>
      </c>
      <c r="AJ95" s="13">
        <f t="shared" si="19"/>
        <v>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7024.5029999999997</v>
      </c>
      <c r="D96" s="8">
        <v>3309.7130000000002</v>
      </c>
      <c r="E96" s="19">
        <v>6208</v>
      </c>
      <c r="F96" s="19">
        <v>5298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5222.2179999999998</v>
      </c>
      <c r="K96" s="13">
        <f t="shared" si="15"/>
        <v>985.78200000000015</v>
      </c>
      <c r="L96" s="13">
        <f>VLOOKUP(A:A,[1]TDSheet!$A:$M,13,0)</f>
        <v>600</v>
      </c>
      <c r="M96" s="13">
        <f>VLOOKUP(A:A,[1]TDSheet!$A:$N,14,0)</f>
        <v>2800</v>
      </c>
      <c r="N96" s="13">
        <f>VLOOKUP(A:A,[1]TDSheet!$A:$V,22,0)</f>
        <v>1000</v>
      </c>
      <c r="O96" s="13">
        <f>VLOOKUP(A:A,[1]TDSheet!$A:$X,24,0)</f>
        <v>3100</v>
      </c>
      <c r="P96" s="13"/>
      <c r="Q96" s="13"/>
      <c r="R96" s="13"/>
      <c r="S96" s="13"/>
      <c r="T96" s="13"/>
      <c r="U96" s="13"/>
      <c r="V96" s="13"/>
      <c r="W96" s="13">
        <f t="shared" si="16"/>
        <v>1241.5999999999999</v>
      </c>
      <c r="X96" s="15">
        <v>1360</v>
      </c>
      <c r="Y96" s="17">
        <f t="shared" si="17"/>
        <v>11.403028350515465</v>
      </c>
      <c r="Z96" s="13">
        <f t="shared" si="18"/>
        <v>4.2670747422680417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932.11919999999986</v>
      </c>
      <c r="AF96" s="13">
        <f>VLOOKUP(A:A,[1]TDSheet!$A:$AF,32,0)</f>
        <v>947.7636</v>
      </c>
      <c r="AG96" s="13">
        <f>VLOOKUP(A:A,[1]TDSheet!$A:$AG,33,0)</f>
        <v>1216.5999999999999</v>
      </c>
      <c r="AH96" s="13">
        <f>VLOOKUP(A:A,[3]TDSheet!$A:$D,4,0)</f>
        <v>781.36900000000003</v>
      </c>
      <c r="AI96" s="13">
        <f>VLOOKUP(A:A,[1]TDSheet!$A:$AI,35,0)</f>
        <v>0</v>
      </c>
      <c r="AJ96" s="13">
        <f t="shared" si="19"/>
        <v>1360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3837.2779999999998</v>
      </c>
      <c r="D97" s="8">
        <v>4101.259</v>
      </c>
      <c r="E97" s="8">
        <v>2984.1239999999998</v>
      </c>
      <c r="F97" s="8">
        <v>3706.4859999999999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3016.3969999999999</v>
      </c>
      <c r="K97" s="13">
        <f t="shared" si="15"/>
        <v>-32.273000000000138</v>
      </c>
      <c r="L97" s="13">
        <f>VLOOKUP(A:A,[1]TDSheet!$A:$M,13,0)</f>
        <v>300</v>
      </c>
      <c r="M97" s="13">
        <f>VLOOKUP(A:A,[1]TDSheet!$A:$N,14,0)</f>
        <v>1000</v>
      </c>
      <c r="N97" s="13">
        <f>VLOOKUP(A:A,[1]TDSheet!$A:$V,22,0)</f>
        <v>0</v>
      </c>
      <c r="O97" s="13">
        <f>VLOOKUP(A:A,[1]TDSheet!$A:$X,24,0)</f>
        <v>1000</v>
      </c>
      <c r="P97" s="13"/>
      <c r="Q97" s="13"/>
      <c r="R97" s="13"/>
      <c r="S97" s="13"/>
      <c r="T97" s="13"/>
      <c r="U97" s="13"/>
      <c r="V97" s="13"/>
      <c r="W97" s="13">
        <f t="shared" si="16"/>
        <v>596.82479999999998</v>
      </c>
      <c r="X97" s="15"/>
      <c r="Y97" s="17">
        <f t="shared" si="17"/>
        <v>10.064069053430755</v>
      </c>
      <c r="Z97" s="13">
        <f t="shared" si="18"/>
        <v>6.2103417954481781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931</v>
      </c>
      <c r="AF97" s="13">
        <f>VLOOKUP(A:A,[1]TDSheet!$A:$AF,32,0)</f>
        <v>1005</v>
      </c>
      <c r="AG97" s="13">
        <f>VLOOKUP(A:A,[1]TDSheet!$A:$AG,33,0)</f>
        <v>723.03459999999995</v>
      </c>
      <c r="AH97" s="13">
        <f>VLOOKUP(A:A,[3]TDSheet!$A:$D,4,0)</f>
        <v>522.774</v>
      </c>
      <c r="AI97" s="13" t="str">
        <f>VLOOKUP(A:A,[1]TDSheet!$A:$AI,35,0)</f>
        <v>оконч</v>
      </c>
      <c r="AJ97" s="13">
        <f t="shared" si="19"/>
        <v>0</v>
      </c>
      <c r="AK97" s="13"/>
      <c r="AL97" s="13"/>
      <c r="AM97" s="13"/>
    </row>
    <row r="98" spans="1:39" s="1" customFormat="1" ht="21.95" customHeight="1" outlineLevel="1" x14ac:dyDescent="0.2">
      <c r="A98" s="22" t="s">
        <v>101</v>
      </c>
      <c r="B98" s="7" t="s">
        <v>8</v>
      </c>
      <c r="C98" s="8">
        <v>27.219000000000001</v>
      </c>
      <c r="D98" s="8"/>
      <c r="E98" s="8">
        <v>4.0259999999999998</v>
      </c>
      <c r="F98" s="8">
        <v>23.193000000000001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6.15</v>
      </c>
      <c r="K98" s="13">
        <f t="shared" si="15"/>
        <v>-2.1240000000000006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0.80519999999999992</v>
      </c>
      <c r="X98" s="15"/>
      <c r="Y98" s="17">
        <f t="shared" si="17"/>
        <v>28.804023845007457</v>
      </c>
      <c r="Z98" s="13">
        <f t="shared" si="18"/>
        <v>28.804023845007457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2.1472000000000002</v>
      </c>
      <c r="AF98" s="13">
        <f>VLOOKUP(A:A,[1]TDSheet!$A:$AF,32,0)</f>
        <v>0</v>
      </c>
      <c r="AG98" s="13">
        <f>VLOOKUP(A:A,[1]TDSheet!$A:$AG,33,0)</f>
        <v>0</v>
      </c>
      <c r="AH98" s="13">
        <f>VLOOKUP(A:A,[3]TDSheet!$A:$D,4,0)</f>
        <v>2.6840000000000002</v>
      </c>
      <c r="AI98" s="21" t="s">
        <v>151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107.95399999999999</v>
      </c>
      <c r="D99" s="8">
        <v>316.00900000000001</v>
      </c>
      <c r="E99" s="8">
        <v>270.50400000000002</v>
      </c>
      <c r="F99" s="8">
        <v>148.55500000000001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272.09300000000002</v>
      </c>
      <c r="K99" s="13">
        <f t="shared" si="15"/>
        <v>-1.5889999999999986</v>
      </c>
      <c r="L99" s="13">
        <f>VLOOKUP(A:A,[1]TDSheet!$A:$M,13,0)</f>
        <v>90</v>
      </c>
      <c r="M99" s="13">
        <f>VLOOKUP(A:A,[1]TDSheet!$A:$N,14,0)</f>
        <v>0</v>
      </c>
      <c r="N99" s="13">
        <f>VLOOKUP(A:A,[1]TDSheet!$A:$V,22,0)</f>
        <v>120</v>
      </c>
      <c r="O99" s="13">
        <f>VLOOKUP(A:A,[1]TDSheet!$A:$X,24,0)</f>
        <v>90</v>
      </c>
      <c r="P99" s="13"/>
      <c r="Q99" s="13"/>
      <c r="R99" s="13"/>
      <c r="S99" s="13"/>
      <c r="T99" s="13"/>
      <c r="U99" s="13"/>
      <c r="V99" s="13"/>
      <c r="W99" s="13">
        <f t="shared" si="16"/>
        <v>54.100800000000007</v>
      </c>
      <c r="X99" s="15">
        <v>30</v>
      </c>
      <c r="Y99" s="17">
        <f t="shared" si="17"/>
        <v>8.8456178097181546</v>
      </c>
      <c r="Z99" s="13">
        <f t="shared" si="18"/>
        <v>2.7458928518617096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39.867200000000004</v>
      </c>
      <c r="AF99" s="13">
        <f>VLOOKUP(A:A,[1]TDSheet!$A:$AF,32,0)</f>
        <v>49.251799999999996</v>
      </c>
      <c r="AG99" s="13">
        <f>VLOOKUP(A:A,[1]TDSheet!$A:$AG,33,0)</f>
        <v>52.299800000000005</v>
      </c>
      <c r="AH99" s="13">
        <f>VLOOKUP(A:A,[3]TDSheet!$A:$D,4,0)</f>
        <v>66.385999999999996</v>
      </c>
      <c r="AI99" s="13">
        <f>VLOOKUP(A:A,[1]TDSheet!$A:$AI,35,0)</f>
        <v>0</v>
      </c>
      <c r="AJ99" s="13">
        <f t="shared" si="19"/>
        <v>30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86</v>
      </c>
      <c r="D100" s="8">
        <v>114</v>
      </c>
      <c r="E100" s="8">
        <v>115</v>
      </c>
      <c r="F100" s="8">
        <v>82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123</v>
      </c>
      <c r="K100" s="13">
        <f t="shared" si="15"/>
        <v>-8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VLOOKUP(A:A,[1]TDSheet!$A:$V,22,0)</f>
        <v>40</v>
      </c>
      <c r="O100" s="13">
        <f>VLOOKUP(A:A,[1]TDSheet!$A:$X,24,0)</f>
        <v>40</v>
      </c>
      <c r="P100" s="13"/>
      <c r="Q100" s="13"/>
      <c r="R100" s="13"/>
      <c r="S100" s="13"/>
      <c r="T100" s="13"/>
      <c r="U100" s="13"/>
      <c r="V100" s="13"/>
      <c r="W100" s="13">
        <f t="shared" si="16"/>
        <v>23</v>
      </c>
      <c r="X100" s="15">
        <v>50</v>
      </c>
      <c r="Y100" s="17">
        <f t="shared" si="17"/>
        <v>9.2173913043478262</v>
      </c>
      <c r="Z100" s="13">
        <f t="shared" si="18"/>
        <v>3.5652173913043477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23</v>
      </c>
      <c r="AF100" s="13">
        <f>VLOOKUP(A:A,[1]TDSheet!$A:$AF,32,0)</f>
        <v>21.2</v>
      </c>
      <c r="AG100" s="13">
        <f>VLOOKUP(A:A,[1]TDSheet!$A:$AG,33,0)</f>
        <v>20</v>
      </c>
      <c r="AH100" s="13">
        <f>VLOOKUP(A:A,[3]TDSheet!$A:$D,4,0)</f>
        <v>34</v>
      </c>
      <c r="AI100" s="13" t="e">
        <f>VLOOKUP(A:A,[1]TDSheet!$A:$AI,35,0)</f>
        <v>#N/A</v>
      </c>
      <c r="AJ100" s="13">
        <f t="shared" si="19"/>
        <v>25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>
        <v>8</v>
      </c>
      <c r="D101" s="8">
        <v>3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5</v>
      </c>
      <c r="K101" s="13">
        <f t="shared" si="15"/>
        <v>-2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5"/>
      <c r="Y101" s="17">
        <f t="shared" si="17"/>
        <v>0</v>
      </c>
      <c r="Z101" s="13">
        <f t="shared" si="18"/>
        <v>0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0.6</v>
      </c>
      <c r="AF101" s="13">
        <f>VLOOKUP(A:A,[1]TDSheet!$A:$AF,32,0)</f>
        <v>0.2</v>
      </c>
      <c r="AG101" s="13">
        <f>VLOOKUP(A:A,[1]TDSheet!$A:$AG,33,0)</f>
        <v>0.2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44.305999999999997</v>
      </c>
      <c r="D102" s="8">
        <v>131.46</v>
      </c>
      <c r="E102" s="8">
        <v>95.277000000000001</v>
      </c>
      <c r="F102" s="8">
        <v>72.491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100.959</v>
      </c>
      <c r="K102" s="13">
        <f t="shared" si="15"/>
        <v>-5.6820000000000022</v>
      </c>
      <c r="L102" s="13">
        <f>VLOOKUP(A:A,[1]TDSheet!$A:$M,13,0)</f>
        <v>40</v>
      </c>
      <c r="M102" s="13">
        <f>VLOOKUP(A:A,[1]TDSheet!$A:$N,14,0)</f>
        <v>0</v>
      </c>
      <c r="N102" s="13">
        <f>VLOOKUP(A:A,[1]TDSheet!$A:$V,22,0)</f>
        <v>20</v>
      </c>
      <c r="O102" s="13">
        <f>VLOOKUP(A:A,[1]TDSheet!$A:$X,24,0)</f>
        <v>30</v>
      </c>
      <c r="P102" s="13"/>
      <c r="Q102" s="13"/>
      <c r="R102" s="13"/>
      <c r="S102" s="13"/>
      <c r="T102" s="13"/>
      <c r="U102" s="13"/>
      <c r="V102" s="13"/>
      <c r="W102" s="13">
        <f t="shared" si="16"/>
        <v>19.055399999999999</v>
      </c>
      <c r="X102" s="15"/>
      <c r="Y102" s="17">
        <f t="shared" si="17"/>
        <v>8.5272941003600025</v>
      </c>
      <c r="Z102" s="13">
        <f t="shared" si="18"/>
        <v>3.804223474710581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24.0124</v>
      </c>
      <c r="AF102" s="13">
        <f>VLOOKUP(A:A,[1]TDSheet!$A:$AF,32,0)</f>
        <v>19.994999999999997</v>
      </c>
      <c r="AG102" s="13">
        <f>VLOOKUP(A:A,[1]TDSheet!$A:$AG,33,0)</f>
        <v>22.3932</v>
      </c>
      <c r="AH102" s="13">
        <f>VLOOKUP(A:A,[3]TDSheet!$A:$D,4,0)</f>
        <v>27.294</v>
      </c>
      <c r="AI102" s="13">
        <f>VLOOKUP(A:A,[1]TDSheet!$A:$AI,35,0)</f>
        <v>0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22" t="s">
        <v>106</v>
      </c>
      <c r="B103" s="7" t="s">
        <v>12</v>
      </c>
      <c r="C103" s="8">
        <v>45</v>
      </c>
      <c r="D103" s="8"/>
      <c r="E103" s="8">
        <v>12</v>
      </c>
      <c r="F103" s="8">
        <v>33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15</v>
      </c>
      <c r="K103" s="13">
        <f t="shared" si="15"/>
        <v>-3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2.4</v>
      </c>
      <c r="X103" s="15"/>
      <c r="Y103" s="17">
        <f t="shared" si="17"/>
        <v>13.75</v>
      </c>
      <c r="Z103" s="13">
        <f t="shared" si="18"/>
        <v>13.75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7.4</v>
      </c>
      <c r="AF103" s="13">
        <f>VLOOKUP(A:A,[1]TDSheet!$A:$AF,32,0)</f>
        <v>2</v>
      </c>
      <c r="AG103" s="13">
        <f>VLOOKUP(A:A,[1]TDSheet!$A:$AG,33,0)</f>
        <v>0.8</v>
      </c>
      <c r="AH103" s="13">
        <f>VLOOKUP(A:A,[3]TDSheet!$A:$D,4,0)</f>
        <v>4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22" t="s">
        <v>107</v>
      </c>
      <c r="B104" s="7" t="s">
        <v>12</v>
      </c>
      <c r="C104" s="8">
        <v>56</v>
      </c>
      <c r="D104" s="8">
        <v>4</v>
      </c>
      <c r="E104" s="8">
        <v>28</v>
      </c>
      <c r="F104" s="8">
        <v>29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37</v>
      </c>
      <c r="K104" s="13">
        <f t="shared" si="15"/>
        <v>-9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5.6</v>
      </c>
      <c r="X104" s="15"/>
      <c r="Y104" s="17">
        <f t="shared" si="17"/>
        <v>5.1785714285714288</v>
      </c>
      <c r="Z104" s="13">
        <f t="shared" si="18"/>
        <v>5.1785714285714288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10.6</v>
      </c>
      <c r="AF104" s="13">
        <f>VLOOKUP(A:A,[1]TDSheet!$A:$AF,32,0)</f>
        <v>4.4000000000000004</v>
      </c>
      <c r="AG104" s="13">
        <f>VLOOKUP(A:A,[1]TDSheet!$A:$AG,33,0)</f>
        <v>3</v>
      </c>
      <c r="AH104" s="13">
        <f>VLOOKUP(A:A,[3]TDSheet!$A:$D,4,0)</f>
        <v>6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22" t="s">
        <v>108</v>
      </c>
      <c r="B105" s="7" t="s">
        <v>12</v>
      </c>
      <c r="C105" s="8">
        <v>38</v>
      </c>
      <c r="D105" s="8">
        <v>3</v>
      </c>
      <c r="E105" s="8">
        <v>14</v>
      </c>
      <c r="F105" s="8">
        <v>25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25</v>
      </c>
      <c r="K105" s="13">
        <f t="shared" si="15"/>
        <v>-11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2.8</v>
      </c>
      <c r="X105" s="15"/>
      <c r="Y105" s="17">
        <f t="shared" si="17"/>
        <v>8.9285714285714288</v>
      </c>
      <c r="Z105" s="13">
        <f t="shared" si="18"/>
        <v>8.9285714285714288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7.2</v>
      </c>
      <c r="AF105" s="13">
        <f>VLOOKUP(A:A,[1]TDSheet!$A:$AF,32,0)</f>
        <v>2</v>
      </c>
      <c r="AG105" s="13">
        <f>VLOOKUP(A:A,[1]TDSheet!$A:$AG,33,0)</f>
        <v>3</v>
      </c>
      <c r="AH105" s="13">
        <f>VLOOKUP(A:A,[3]TDSheet!$A:$D,4,0)</f>
        <v>4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521</v>
      </c>
      <c r="D106" s="8">
        <v>949</v>
      </c>
      <c r="E106" s="8">
        <v>925</v>
      </c>
      <c r="F106" s="8">
        <v>521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959</v>
      </c>
      <c r="K106" s="13">
        <f t="shared" si="15"/>
        <v>-34</v>
      </c>
      <c r="L106" s="13">
        <f>VLOOKUP(A:A,[1]TDSheet!$A:$M,13,0)</f>
        <v>600</v>
      </c>
      <c r="M106" s="13">
        <f>VLOOKUP(A:A,[1]TDSheet!$A:$N,14,0)</f>
        <v>0</v>
      </c>
      <c r="N106" s="13">
        <f>VLOOKUP(A:A,[1]TDSheet!$A:$V,22,0)</f>
        <v>60</v>
      </c>
      <c r="O106" s="13">
        <f>VLOOKUP(A:A,[1]TDSheet!$A:$X,24,0)</f>
        <v>280</v>
      </c>
      <c r="P106" s="13"/>
      <c r="Q106" s="13"/>
      <c r="R106" s="13"/>
      <c r="S106" s="13"/>
      <c r="T106" s="13"/>
      <c r="U106" s="13"/>
      <c r="V106" s="13"/>
      <c r="W106" s="13">
        <f t="shared" si="16"/>
        <v>185</v>
      </c>
      <c r="X106" s="15">
        <v>150</v>
      </c>
      <c r="Y106" s="17">
        <f t="shared" si="17"/>
        <v>8.7081081081081084</v>
      </c>
      <c r="Z106" s="13">
        <f t="shared" si="18"/>
        <v>2.8162162162162163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154.6</v>
      </c>
      <c r="AF106" s="13">
        <f>VLOOKUP(A:A,[1]TDSheet!$A:$AF,32,0)</f>
        <v>170.6</v>
      </c>
      <c r="AG106" s="13">
        <f>VLOOKUP(A:A,[1]TDSheet!$A:$AG,33,0)</f>
        <v>226.2</v>
      </c>
      <c r="AH106" s="13">
        <f>VLOOKUP(A:A,[3]TDSheet!$A:$D,4,0)</f>
        <v>290</v>
      </c>
      <c r="AI106" s="13" t="e">
        <f>VLOOKUP(A:A,[1]TDSheet!$A:$AI,35,0)</f>
        <v>#N/A</v>
      </c>
      <c r="AJ106" s="13">
        <f t="shared" si="19"/>
        <v>45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386</v>
      </c>
      <c r="D107" s="8">
        <v>446</v>
      </c>
      <c r="E107" s="8">
        <v>470</v>
      </c>
      <c r="F107" s="8">
        <v>342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502</v>
      </c>
      <c r="K107" s="13">
        <f t="shared" si="15"/>
        <v>-32</v>
      </c>
      <c r="L107" s="13">
        <f>VLOOKUP(A:A,[1]TDSheet!$A:$M,13,0)</f>
        <v>200</v>
      </c>
      <c r="M107" s="13">
        <f>VLOOKUP(A:A,[1]TDSheet!$A:$N,14,0)</f>
        <v>0</v>
      </c>
      <c r="N107" s="13">
        <f>VLOOKUP(A:A,[1]TDSheet!$A:$V,22,0)</f>
        <v>120</v>
      </c>
      <c r="O107" s="13">
        <f>VLOOKUP(A:A,[1]TDSheet!$A:$X,24,0)</f>
        <v>160</v>
      </c>
      <c r="P107" s="13"/>
      <c r="Q107" s="13"/>
      <c r="R107" s="13"/>
      <c r="S107" s="13"/>
      <c r="T107" s="13"/>
      <c r="U107" s="13"/>
      <c r="V107" s="13"/>
      <c r="W107" s="13">
        <f t="shared" si="16"/>
        <v>94</v>
      </c>
      <c r="X107" s="15"/>
      <c r="Y107" s="17">
        <f t="shared" si="17"/>
        <v>8.7446808510638299</v>
      </c>
      <c r="Z107" s="13">
        <f t="shared" si="18"/>
        <v>3.6382978723404253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105.2</v>
      </c>
      <c r="AF107" s="13">
        <f>VLOOKUP(A:A,[1]TDSheet!$A:$AF,32,0)</f>
        <v>98.6</v>
      </c>
      <c r="AG107" s="13">
        <f>VLOOKUP(A:A,[1]TDSheet!$A:$AG,33,0)</f>
        <v>109.8</v>
      </c>
      <c r="AH107" s="13">
        <f>VLOOKUP(A:A,[3]TDSheet!$A:$D,4,0)</f>
        <v>119</v>
      </c>
      <c r="AI107" s="13" t="e">
        <f>VLOOKUP(A:A,[1]TDSheet!$A:$AI,35,0)</f>
        <v>#N/A</v>
      </c>
      <c r="AJ107" s="13">
        <f t="shared" si="19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491</v>
      </c>
      <c r="D108" s="8">
        <v>396</v>
      </c>
      <c r="E108" s="8">
        <v>513</v>
      </c>
      <c r="F108" s="8">
        <v>351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565</v>
      </c>
      <c r="K108" s="13">
        <f t="shared" si="15"/>
        <v>-52</v>
      </c>
      <c r="L108" s="13">
        <f>VLOOKUP(A:A,[1]TDSheet!$A:$M,13,0)</f>
        <v>300</v>
      </c>
      <c r="M108" s="13">
        <f>VLOOKUP(A:A,[1]TDSheet!$A:$N,14,0)</f>
        <v>0</v>
      </c>
      <c r="N108" s="13">
        <f>VLOOKUP(A:A,[1]TDSheet!$A:$V,22,0)</f>
        <v>70</v>
      </c>
      <c r="O108" s="13">
        <f>VLOOKUP(A:A,[1]TDSheet!$A:$X,24,0)</f>
        <v>170</v>
      </c>
      <c r="P108" s="13"/>
      <c r="Q108" s="13"/>
      <c r="R108" s="13"/>
      <c r="S108" s="13"/>
      <c r="T108" s="13"/>
      <c r="U108" s="13"/>
      <c r="V108" s="13"/>
      <c r="W108" s="13">
        <f t="shared" si="16"/>
        <v>102.6</v>
      </c>
      <c r="X108" s="15"/>
      <c r="Y108" s="17">
        <f t="shared" si="17"/>
        <v>8.6842105263157894</v>
      </c>
      <c r="Z108" s="13">
        <f t="shared" si="18"/>
        <v>3.4210526315789473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118.4</v>
      </c>
      <c r="AF108" s="13">
        <f>VLOOKUP(A:A,[1]TDSheet!$A:$AF,32,0)</f>
        <v>110.6</v>
      </c>
      <c r="AG108" s="13">
        <f>VLOOKUP(A:A,[1]TDSheet!$A:$AG,33,0)</f>
        <v>124</v>
      </c>
      <c r="AH108" s="13">
        <f>VLOOKUP(A:A,[3]TDSheet!$A:$D,4,0)</f>
        <v>144</v>
      </c>
      <c r="AI108" s="13" t="e">
        <f>VLOOKUP(A:A,[1]TDSheet!$A:$AI,35,0)</f>
        <v>#N/A</v>
      </c>
      <c r="AJ108" s="13">
        <f t="shared" si="19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352</v>
      </c>
      <c r="D109" s="8">
        <v>260</v>
      </c>
      <c r="E109" s="8">
        <v>388</v>
      </c>
      <c r="F109" s="8">
        <v>211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408</v>
      </c>
      <c r="K109" s="13">
        <f t="shared" si="15"/>
        <v>-20</v>
      </c>
      <c r="L109" s="13">
        <f>VLOOKUP(A:A,[1]TDSheet!$A:$M,13,0)</f>
        <v>200</v>
      </c>
      <c r="M109" s="13">
        <f>VLOOKUP(A:A,[1]TDSheet!$A:$N,14,0)</f>
        <v>0</v>
      </c>
      <c r="N109" s="13">
        <f>VLOOKUP(A:A,[1]TDSheet!$A:$V,22,0)</f>
        <v>120</v>
      </c>
      <c r="O109" s="13">
        <f>VLOOKUP(A:A,[1]TDSheet!$A:$X,24,0)</f>
        <v>130</v>
      </c>
      <c r="P109" s="13"/>
      <c r="Q109" s="13"/>
      <c r="R109" s="13"/>
      <c r="S109" s="13"/>
      <c r="T109" s="13"/>
      <c r="U109" s="13"/>
      <c r="V109" s="13"/>
      <c r="W109" s="13">
        <f t="shared" si="16"/>
        <v>77.599999999999994</v>
      </c>
      <c r="X109" s="15"/>
      <c r="Y109" s="17">
        <f t="shared" si="17"/>
        <v>8.5180412371134029</v>
      </c>
      <c r="Z109" s="13">
        <f t="shared" si="18"/>
        <v>2.7190721649484537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81.8</v>
      </c>
      <c r="AF109" s="13">
        <f>VLOOKUP(A:A,[1]TDSheet!$A:$AF,32,0)</f>
        <v>77.599999999999994</v>
      </c>
      <c r="AG109" s="13">
        <f>VLOOKUP(A:A,[1]TDSheet!$A:$AG,33,0)</f>
        <v>83.8</v>
      </c>
      <c r="AH109" s="13">
        <f>VLOOKUP(A:A,[3]TDSheet!$A:$D,4,0)</f>
        <v>99</v>
      </c>
      <c r="AI109" s="13" t="e">
        <f>VLOOKUP(A:A,[1]TDSheet!$A:$AI,35,0)</f>
        <v>#N/A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7.8109999999999999</v>
      </c>
      <c r="D110" s="8">
        <v>5.52</v>
      </c>
      <c r="E110" s="8">
        <v>12.379</v>
      </c>
      <c r="F110" s="8">
        <v>0.95199999999999996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17.501999999999999</v>
      </c>
      <c r="K110" s="13">
        <f t="shared" si="15"/>
        <v>-5.1229999999999993</v>
      </c>
      <c r="L110" s="13">
        <f>VLOOKUP(A:A,[1]TDSheet!$A:$M,13,0)</f>
        <v>10</v>
      </c>
      <c r="M110" s="13">
        <f>VLOOKUP(A:A,[1]TDSheet!$A:$N,14,0)</f>
        <v>0</v>
      </c>
      <c r="N110" s="13">
        <f>VLOOKUP(A:A,[1]TDSheet!$A:$V,22,0)</f>
        <v>0</v>
      </c>
      <c r="O110" s="13">
        <f>VLOOKUP(A:A,[1]TDSheet!$A:$X,24,0)</f>
        <v>10</v>
      </c>
      <c r="P110" s="13"/>
      <c r="Q110" s="13"/>
      <c r="R110" s="13"/>
      <c r="S110" s="13"/>
      <c r="T110" s="13"/>
      <c r="U110" s="13"/>
      <c r="V110" s="13"/>
      <c r="W110" s="13">
        <f t="shared" si="16"/>
        <v>2.4758</v>
      </c>
      <c r="X110" s="15"/>
      <c r="Y110" s="17">
        <f t="shared" si="17"/>
        <v>8.4627191210921708</v>
      </c>
      <c r="Z110" s="13">
        <f t="shared" si="18"/>
        <v>0.38452217465061794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5.5064000000000002</v>
      </c>
      <c r="AF110" s="13">
        <f>VLOOKUP(A:A,[1]TDSheet!$A:$AF,32,0)</f>
        <v>2.2079999999999997</v>
      </c>
      <c r="AG110" s="13">
        <f>VLOOKUP(A:A,[1]TDSheet!$A:$AG,33,0)</f>
        <v>2.7465999999999999</v>
      </c>
      <c r="AH110" s="13">
        <f>VLOOKUP(A:A,[3]TDSheet!$A:$D,4,0)</f>
        <v>4.0990000000000002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279</v>
      </c>
      <c r="D111" s="8">
        <v>527</v>
      </c>
      <c r="E111" s="8">
        <v>475</v>
      </c>
      <c r="F111" s="8">
        <v>311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556</v>
      </c>
      <c r="K111" s="13">
        <f t="shared" si="15"/>
        <v>-81</v>
      </c>
      <c r="L111" s="13">
        <f>VLOOKUP(A:A,[1]TDSheet!$A:$M,13,0)</f>
        <v>400</v>
      </c>
      <c r="M111" s="13">
        <f>VLOOKUP(A:A,[1]TDSheet!$A:$N,14,0)</f>
        <v>0</v>
      </c>
      <c r="N111" s="13">
        <f>VLOOKUP(A:A,[1]TDSheet!$A:$V,22,0)</f>
        <v>0</v>
      </c>
      <c r="O111" s="13">
        <f>VLOOKUP(A:A,[1]TDSheet!$A:$X,24,0)</f>
        <v>150</v>
      </c>
      <c r="P111" s="13"/>
      <c r="Q111" s="13"/>
      <c r="R111" s="13"/>
      <c r="S111" s="13"/>
      <c r="T111" s="13"/>
      <c r="U111" s="13"/>
      <c r="V111" s="13"/>
      <c r="W111" s="13">
        <f t="shared" si="16"/>
        <v>95</v>
      </c>
      <c r="X111" s="15"/>
      <c r="Y111" s="17">
        <f t="shared" si="17"/>
        <v>9.0631578947368414</v>
      </c>
      <c r="Z111" s="13">
        <f t="shared" si="18"/>
        <v>3.2736842105263158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100.8</v>
      </c>
      <c r="AF111" s="13">
        <f>VLOOKUP(A:A,[1]TDSheet!$A:$AF,32,0)</f>
        <v>98</v>
      </c>
      <c r="AG111" s="13">
        <f>VLOOKUP(A:A,[1]TDSheet!$A:$AG,33,0)</f>
        <v>130.6</v>
      </c>
      <c r="AH111" s="13">
        <f>VLOOKUP(A:A,[3]TDSheet!$A:$D,4,0)</f>
        <v>117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20</v>
      </c>
      <c r="D112" s="8"/>
      <c r="E112" s="8">
        <v>3</v>
      </c>
      <c r="F112" s="8">
        <v>17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17</v>
      </c>
      <c r="K112" s="13">
        <f t="shared" si="15"/>
        <v>-14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0.6</v>
      </c>
      <c r="X112" s="15"/>
      <c r="Y112" s="17">
        <f t="shared" si="17"/>
        <v>28.333333333333336</v>
      </c>
      <c r="Z112" s="13">
        <f t="shared" si="18"/>
        <v>28.333333333333336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0.2</v>
      </c>
      <c r="AF112" s="13">
        <f>VLOOKUP(A:A,[1]TDSheet!$A:$AF,32,0)</f>
        <v>0</v>
      </c>
      <c r="AG112" s="13">
        <f>VLOOKUP(A:A,[1]TDSheet!$A:$AG,33,0)</f>
        <v>0.6</v>
      </c>
      <c r="AH112" s="13">
        <f>VLOOKUP(A:A,[3]TDSheet!$A:$D,4,0)</f>
        <v>1</v>
      </c>
      <c r="AI112" s="13" t="str">
        <f>VLOOKUP(A:A,[1]TDSheet!$A:$AI,35,0)</f>
        <v>склад</v>
      </c>
      <c r="AJ112" s="13">
        <f t="shared" si="19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46.131</v>
      </c>
      <c r="D113" s="8">
        <v>1.36</v>
      </c>
      <c r="E113" s="8">
        <v>23.896999999999998</v>
      </c>
      <c r="F113" s="8">
        <v>23.594000000000001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29.152999999999999</v>
      </c>
      <c r="K113" s="13">
        <f t="shared" si="15"/>
        <v>-5.2560000000000002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4.7793999999999999</v>
      </c>
      <c r="X113" s="15">
        <v>10</v>
      </c>
      <c r="Y113" s="17">
        <f t="shared" si="17"/>
        <v>7.0289157634849566</v>
      </c>
      <c r="Z113" s="13">
        <f t="shared" si="18"/>
        <v>4.9366029208687285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6.7983999999999991</v>
      </c>
      <c r="AF113" s="13">
        <f>VLOOKUP(A:A,[1]TDSheet!$A:$AF,32,0)</f>
        <v>1.9015999999999997</v>
      </c>
      <c r="AG113" s="13">
        <f>VLOOKUP(A:A,[1]TDSheet!$A:$AG,33,0)</f>
        <v>3.536</v>
      </c>
      <c r="AH113" s="13">
        <f>VLOOKUP(A:A,[3]TDSheet!$A:$D,4,0)</f>
        <v>6.4029999999999996</v>
      </c>
      <c r="AI113" s="13" t="str">
        <f>VLOOKUP(A:A,[1]TDSheet!$A:$AI,35,0)</f>
        <v>увел</v>
      </c>
      <c r="AJ113" s="13">
        <f t="shared" si="19"/>
        <v>10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60</v>
      </c>
      <c r="D114" s="8">
        <v>19</v>
      </c>
      <c r="E114" s="8">
        <v>62</v>
      </c>
      <c r="F114" s="8">
        <v>14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94</v>
      </c>
      <c r="K114" s="13">
        <f t="shared" si="15"/>
        <v>-32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12.4</v>
      </c>
      <c r="X114" s="15"/>
      <c r="Y114" s="17">
        <f t="shared" si="17"/>
        <v>1.129032258064516</v>
      </c>
      <c r="Z114" s="13">
        <f t="shared" si="18"/>
        <v>1.129032258064516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40</v>
      </c>
      <c r="AF114" s="13">
        <f>VLOOKUP(A:A,[1]TDSheet!$A:$AF,32,0)</f>
        <v>71</v>
      </c>
      <c r="AG114" s="13">
        <f>VLOOKUP(A:A,[1]TDSheet!$A:$AG,33,0)</f>
        <v>19.600000000000001</v>
      </c>
      <c r="AH114" s="13">
        <f>VLOOKUP(A:A,[3]TDSheet!$A:$D,4,0)</f>
        <v>13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148.27600000000001</v>
      </c>
      <c r="D115" s="8">
        <v>664.68499999999995</v>
      </c>
      <c r="E115" s="19">
        <v>493.839</v>
      </c>
      <c r="F115" s="19">
        <v>284.10199999999998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540.33900000000006</v>
      </c>
      <c r="K115" s="13">
        <f t="shared" si="15"/>
        <v>-46.500000000000057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98.767799999999994</v>
      </c>
      <c r="X115" s="15"/>
      <c r="Y115" s="17">
        <f t="shared" si="17"/>
        <v>2.8764637867807119</v>
      </c>
      <c r="Z115" s="13">
        <f t="shared" si="18"/>
        <v>2.8764637867807119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86.670199999999994</v>
      </c>
      <c r="AH115" s="13">
        <f>VLOOKUP(A:A,[3]TDSheet!$A:$D,4,0)</f>
        <v>81.356999999999999</v>
      </c>
      <c r="AI115" s="13" t="e">
        <f>VLOOKUP(A:A,[1]TDSheet!$A:$AI,35,0)</f>
        <v>#N/A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8</v>
      </c>
      <c r="C116" s="8">
        <v>1310.433</v>
      </c>
      <c r="D116" s="8">
        <v>30.6</v>
      </c>
      <c r="E116" s="19">
        <v>1169.8689999999999</v>
      </c>
      <c r="F116" s="19">
        <v>132.83600000000001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1198.7460000000001</v>
      </c>
      <c r="K116" s="13">
        <f t="shared" si="15"/>
        <v>-28.87700000000018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233.97379999999998</v>
      </c>
      <c r="X116" s="15"/>
      <c r="Y116" s="17">
        <f t="shared" si="17"/>
        <v>0.56773878100881392</v>
      </c>
      <c r="Z116" s="13">
        <f t="shared" si="18"/>
        <v>0.56773878100881392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0</v>
      </c>
      <c r="AG116" s="13">
        <f>VLOOKUP(A:A,[1]TDSheet!$A:$AG,33,0)</f>
        <v>178.10340000000002</v>
      </c>
      <c r="AH116" s="13">
        <f>VLOOKUP(A:A,[3]TDSheet!$A:$D,4,0)</f>
        <v>240.03700000000001</v>
      </c>
      <c r="AI116" s="13" t="e">
        <f>VLOOKUP(A:A,[1]TDSheet!$A:$AI,35,0)</f>
        <v>#N/A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118</v>
      </c>
      <c r="B117" s="7" t="s">
        <v>8</v>
      </c>
      <c r="C117" s="8">
        <v>2.5</v>
      </c>
      <c r="D117" s="8">
        <v>2.5</v>
      </c>
      <c r="E117" s="8">
        <v>0</v>
      </c>
      <c r="F117" s="8">
        <v>-5</v>
      </c>
      <c r="G117" s="1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10</v>
      </c>
      <c r="K117" s="13">
        <f t="shared" si="15"/>
        <v>-10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0</v>
      </c>
      <c r="X117" s="15"/>
      <c r="Y117" s="17" t="e">
        <f t="shared" si="17"/>
        <v>#DIV/0!</v>
      </c>
      <c r="Z117" s="13" t="e">
        <f t="shared" si="18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175.50880000000001</v>
      </c>
      <c r="AF117" s="13">
        <f>VLOOKUP(A:A,[1]TDSheet!$A:$AF,32,0)</f>
        <v>151.50060000000002</v>
      </c>
      <c r="AG117" s="13">
        <f>VLOOKUP(A:A,[1]TDSheet!$A:$AG,33,0)</f>
        <v>3.5</v>
      </c>
      <c r="AH117" s="13">
        <v>0</v>
      </c>
      <c r="AI117" s="13" t="e">
        <f>VLOOKUP(A:A,[1]TDSheet!$A:$AI,35,0)</f>
        <v>#N/A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119</v>
      </c>
      <c r="B118" s="7" t="s">
        <v>12</v>
      </c>
      <c r="C118" s="8"/>
      <c r="D118" s="8"/>
      <c r="E118" s="8">
        <v>1</v>
      </c>
      <c r="F118" s="8">
        <v>-1</v>
      </c>
      <c r="G118" s="1" t="str">
        <f>VLOOKUP(A:A,[1]TDSheet!$A:$G,7,0)</f>
        <v>оконч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</v>
      </c>
      <c r="K118" s="13">
        <f t="shared" si="15"/>
        <v>0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0.2</v>
      </c>
      <c r="X118" s="15"/>
      <c r="Y118" s="17">
        <f t="shared" si="17"/>
        <v>-5</v>
      </c>
      <c r="Z118" s="13">
        <f t="shared" si="18"/>
        <v>-5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231.6</v>
      </c>
      <c r="AF118" s="13">
        <f>VLOOKUP(A:A,[1]TDSheet!$A:$AF,32,0)</f>
        <v>255.6</v>
      </c>
      <c r="AG118" s="13">
        <f>VLOOKUP(A:A,[1]TDSheet!$A:$AG,33,0)</f>
        <v>1.8</v>
      </c>
      <c r="AH118" s="13">
        <v>0</v>
      </c>
      <c r="AI118" s="13" t="e">
        <f>VLOOKUP(A:A,[1]TDSheet!$A:$AI,35,0)</f>
        <v>#N/A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120</v>
      </c>
      <c r="B119" s="7" t="s">
        <v>12</v>
      </c>
      <c r="C119" s="8">
        <v>-1</v>
      </c>
      <c r="D119" s="8">
        <v>10</v>
      </c>
      <c r="E119" s="8">
        <v>5</v>
      </c>
      <c r="F119" s="8">
        <v>2</v>
      </c>
      <c r="G119" s="1" t="str">
        <f>VLOOKUP(A:A,[1]TDSheet!$A:$G,7,0)</f>
        <v>оконч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7</v>
      </c>
      <c r="K119" s="13">
        <f t="shared" si="15"/>
        <v>-2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1</v>
      </c>
      <c r="X119" s="15"/>
      <c r="Y119" s="17">
        <f t="shared" si="17"/>
        <v>2</v>
      </c>
      <c r="Z119" s="13">
        <f t="shared" si="18"/>
        <v>2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81.599999999999994</v>
      </c>
      <c r="AF119" s="13">
        <f>VLOOKUP(A:A,[1]TDSheet!$A:$AF,32,0)</f>
        <v>74</v>
      </c>
      <c r="AG119" s="13">
        <f>VLOOKUP(A:A,[1]TDSheet!$A:$AG,33,0)</f>
        <v>1.4</v>
      </c>
      <c r="AH119" s="13">
        <v>0</v>
      </c>
      <c r="AI119" s="13" t="e">
        <f>VLOOKUP(A:A,[1]TDSheet!$A:$AI,35,0)</f>
        <v>#N/A</v>
      </c>
      <c r="AJ119" s="13">
        <f t="shared" si="19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124</v>
      </c>
      <c r="B120" s="7" t="s">
        <v>12</v>
      </c>
      <c r="C120" s="8">
        <v>1538</v>
      </c>
      <c r="D120" s="8">
        <v>38</v>
      </c>
      <c r="E120" s="19">
        <v>1104</v>
      </c>
      <c r="F120" s="19">
        <v>439</v>
      </c>
      <c r="G120" s="1">
        <f>VLOOKUP(A:A,[1]TDSheet!$A:$G,7,0)</f>
        <v>0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1143</v>
      </c>
      <c r="K120" s="13">
        <f t="shared" si="15"/>
        <v>-39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220.8</v>
      </c>
      <c r="X120" s="15"/>
      <c r="Y120" s="17">
        <f t="shared" si="17"/>
        <v>1.9882246376811594</v>
      </c>
      <c r="Z120" s="13">
        <f t="shared" si="18"/>
        <v>1.9882246376811594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217</v>
      </c>
      <c r="AH120" s="13">
        <f>VLOOKUP(A:A,[3]TDSheet!$A:$D,4,0)</f>
        <v>263</v>
      </c>
      <c r="AI120" s="13" t="e">
        <f>VLOOKUP(A:A,[1]TDSheet!$A:$AI,35,0)</f>
        <v>#N/A</v>
      </c>
      <c r="AJ120" s="13">
        <f t="shared" si="19"/>
        <v>0</v>
      </c>
      <c r="AK120" s="13"/>
      <c r="AL120" s="13"/>
      <c r="AM120" s="13"/>
    </row>
    <row r="121" spans="1:39" s="1" customFormat="1" ht="11.1" customHeight="1" outlineLevel="1" x14ac:dyDescent="0.2">
      <c r="A121" s="7" t="s">
        <v>121</v>
      </c>
      <c r="B121" s="7" t="s">
        <v>12</v>
      </c>
      <c r="C121" s="8">
        <v>263</v>
      </c>
      <c r="D121" s="8">
        <v>9</v>
      </c>
      <c r="E121" s="19">
        <v>354</v>
      </c>
      <c r="F121" s="23">
        <v>-90</v>
      </c>
      <c r="G121" s="1">
        <f>VLOOKUP(A:A,[1]TDSheet!$A:$G,7,0)</f>
        <v>0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363</v>
      </c>
      <c r="K121" s="13">
        <f t="shared" si="15"/>
        <v>-9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70.8</v>
      </c>
      <c r="X121" s="15"/>
      <c r="Y121" s="17">
        <f t="shared" si="17"/>
        <v>-1.271186440677966</v>
      </c>
      <c r="Z121" s="13">
        <f t="shared" si="18"/>
        <v>-1.271186440677966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75.599999999999994</v>
      </c>
      <c r="AH121" s="13">
        <f>VLOOKUP(A:A,[3]TDSheet!$A:$D,4,0)</f>
        <v>91</v>
      </c>
      <c r="AI121" s="13" t="e">
        <f>VLOOKUP(A:A,[1]TDSheet!$A:$AI,35,0)</f>
        <v>#N/A</v>
      </c>
      <c r="AJ121" s="13">
        <f t="shared" si="19"/>
        <v>0</v>
      </c>
      <c r="AK121" s="13"/>
      <c r="AL121" s="13"/>
      <c r="AM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2025-03-13T08:10:50Z</dcterms:modified>
</cp:coreProperties>
</file>