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6B4029-E02F-4AE6-9632-9966337DC4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Y377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X197" i="1"/>
  <c r="X196" i="1"/>
  <c r="BO195" i="1"/>
  <c r="BM195" i="1"/>
  <c r="Y195" i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O98" i="1"/>
  <c r="BM98" i="1"/>
  <c r="Y98" i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Z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221" i="1" l="1"/>
  <c r="BN221" i="1"/>
  <c r="Z221" i="1"/>
  <c r="BP251" i="1"/>
  <c r="BN251" i="1"/>
  <c r="Z251" i="1"/>
  <c r="BP291" i="1"/>
  <c r="BN291" i="1"/>
  <c r="Z291" i="1"/>
  <c r="BP366" i="1"/>
  <c r="BN366" i="1"/>
  <c r="Z366" i="1"/>
  <c r="BP409" i="1"/>
  <c r="BN409" i="1"/>
  <c r="Z409" i="1"/>
  <c r="Y427" i="1"/>
  <c r="Y426" i="1"/>
  <c r="BP424" i="1"/>
  <c r="BN424" i="1"/>
  <c r="Z424" i="1"/>
  <c r="BP454" i="1"/>
  <c r="BN454" i="1"/>
  <c r="Z45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X631" i="1"/>
  <c r="Z23" i="1"/>
  <c r="BN23" i="1"/>
  <c r="Z39" i="1"/>
  <c r="BN39" i="1"/>
  <c r="Z54" i="1"/>
  <c r="BN54" i="1"/>
  <c r="Z68" i="1"/>
  <c r="BN68" i="1"/>
  <c r="Z78" i="1"/>
  <c r="BN78" i="1"/>
  <c r="Z103" i="1"/>
  <c r="BN103" i="1"/>
  <c r="Z114" i="1"/>
  <c r="BN114" i="1"/>
  <c r="Z148" i="1"/>
  <c r="BN148" i="1"/>
  <c r="Z171" i="1"/>
  <c r="BN171" i="1"/>
  <c r="Z199" i="1"/>
  <c r="BN199" i="1"/>
  <c r="BP211" i="1"/>
  <c r="BN211" i="1"/>
  <c r="Z211" i="1"/>
  <c r="BP238" i="1"/>
  <c r="BN238" i="1"/>
  <c r="Z238" i="1"/>
  <c r="BP268" i="1"/>
  <c r="BN268" i="1"/>
  <c r="Z268" i="1"/>
  <c r="BP352" i="1"/>
  <c r="BN352" i="1"/>
  <c r="Z352" i="1"/>
  <c r="BP376" i="1"/>
  <c r="BN376" i="1"/>
  <c r="Z376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Y213" i="1"/>
  <c r="BP84" i="1"/>
  <c r="BN84" i="1"/>
  <c r="Z84" i="1"/>
  <c r="BP105" i="1"/>
  <c r="BN105" i="1"/>
  <c r="Z105" i="1"/>
  <c r="BP127" i="1"/>
  <c r="BN127" i="1"/>
  <c r="Z127" i="1"/>
  <c r="Y154" i="1"/>
  <c r="BP152" i="1"/>
  <c r="BN152" i="1"/>
  <c r="Z152" i="1"/>
  <c r="Y178" i="1"/>
  <c r="BP177" i="1"/>
  <c r="BN177" i="1"/>
  <c r="Z177" i="1"/>
  <c r="Z178" i="1" s="1"/>
  <c r="BP205" i="1"/>
  <c r="BN205" i="1"/>
  <c r="Z205" i="1"/>
  <c r="Y227" i="1"/>
  <c r="BP215" i="1"/>
  <c r="BN215" i="1"/>
  <c r="Z215" i="1"/>
  <c r="BP240" i="1"/>
  <c r="BN240" i="1"/>
  <c r="Z240" i="1"/>
  <c r="BP253" i="1"/>
  <c r="BN253" i="1"/>
  <c r="Z253" i="1"/>
  <c r="BP319" i="1"/>
  <c r="BN319" i="1"/>
  <c r="Z319" i="1"/>
  <c r="Y325" i="1"/>
  <c r="BP324" i="1"/>
  <c r="BN324" i="1"/>
  <c r="Z324" i="1"/>
  <c r="Z325" i="1" s="1"/>
  <c r="BP354" i="1"/>
  <c r="BN354" i="1"/>
  <c r="Z354" i="1"/>
  <c r="BP388" i="1"/>
  <c r="BN388" i="1"/>
  <c r="Z388" i="1"/>
  <c r="BP466" i="1"/>
  <c r="BN466" i="1"/>
  <c r="Z466" i="1"/>
  <c r="B640" i="1"/>
  <c r="X632" i="1"/>
  <c r="X633" i="1" s="1"/>
  <c r="Z25" i="1"/>
  <c r="BN25" i="1"/>
  <c r="X630" i="1"/>
  <c r="Z37" i="1"/>
  <c r="BN37" i="1"/>
  <c r="Z43" i="1"/>
  <c r="BN43" i="1"/>
  <c r="BP43" i="1"/>
  <c r="D640" i="1"/>
  <c r="Z52" i="1"/>
  <c r="BN52" i="1"/>
  <c r="Z60" i="1"/>
  <c r="BN60" i="1"/>
  <c r="Z66" i="1"/>
  <c r="BN66" i="1"/>
  <c r="BP66" i="1"/>
  <c r="Z70" i="1"/>
  <c r="BN70" i="1"/>
  <c r="Y80" i="1"/>
  <c r="Y107" i="1"/>
  <c r="BP97" i="1"/>
  <c r="BN97" i="1"/>
  <c r="Z97" i="1"/>
  <c r="BP99" i="1"/>
  <c r="BN99" i="1"/>
  <c r="Z99" i="1"/>
  <c r="BP112" i="1"/>
  <c r="BN112" i="1"/>
  <c r="Z112" i="1"/>
  <c r="Y133" i="1"/>
  <c r="BP124" i="1"/>
  <c r="BN124" i="1"/>
  <c r="Z124" i="1"/>
  <c r="BP128" i="1"/>
  <c r="BN128" i="1"/>
  <c r="Z128" i="1"/>
  <c r="BP142" i="1"/>
  <c r="BN142" i="1"/>
  <c r="Z142" i="1"/>
  <c r="BP165" i="1"/>
  <c r="BN165" i="1"/>
  <c r="Z165" i="1"/>
  <c r="BP185" i="1"/>
  <c r="BN185" i="1"/>
  <c r="Z185" i="1"/>
  <c r="BP195" i="1"/>
  <c r="BN195" i="1"/>
  <c r="Z195" i="1"/>
  <c r="BP209" i="1"/>
  <c r="BN209" i="1"/>
  <c r="Z209" i="1"/>
  <c r="BP219" i="1"/>
  <c r="BN219" i="1"/>
  <c r="Z219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50" i="1"/>
  <c r="BN350" i="1"/>
  <c r="Z350" i="1"/>
  <c r="BP360" i="1"/>
  <c r="BN360" i="1"/>
  <c r="Z360" i="1"/>
  <c r="Y378" i="1"/>
  <c r="BP374" i="1"/>
  <c r="BN374" i="1"/>
  <c r="Z374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BP76" i="1"/>
  <c r="BN76" i="1"/>
  <c r="BP98" i="1"/>
  <c r="BN98" i="1"/>
  <c r="Z98" i="1"/>
  <c r="Y122" i="1"/>
  <c r="BP118" i="1"/>
  <c r="BN118" i="1"/>
  <c r="Z118" i="1"/>
  <c r="BP131" i="1"/>
  <c r="BN131" i="1"/>
  <c r="Z131" i="1"/>
  <c r="Y190" i="1"/>
  <c r="BP181" i="1"/>
  <c r="BN181" i="1"/>
  <c r="Z181" i="1"/>
  <c r="BP186" i="1"/>
  <c r="BN186" i="1"/>
  <c r="Z186" i="1"/>
  <c r="BP223" i="1"/>
  <c r="BN223" i="1"/>
  <c r="Z223" i="1"/>
  <c r="BP270" i="1"/>
  <c r="BN270" i="1"/>
  <c r="Z270" i="1"/>
  <c r="BP328" i="1"/>
  <c r="BN328" i="1"/>
  <c r="Z328" i="1"/>
  <c r="BP368" i="1"/>
  <c r="BN368" i="1"/>
  <c r="Z368" i="1"/>
  <c r="BP411" i="1"/>
  <c r="BN411" i="1"/>
  <c r="Z411" i="1"/>
  <c r="BP435" i="1"/>
  <c r="BN435" i="1"/>
  <c r="Z435" i="1"/>
  <c r="Y447" i="1"/>
  <c r="BP445" i="1"/>
  <c r="BN445" i="1"/>
  <c r="Z445" i="1"/>
  <c r="BP464" i="1"/>
  <c r="BN464" i="1"/>
  <c r="Z464" i="1"/>
  <c r="BP470" i="1"/>
  <c r="BN470" i="1"/>
  <c r="Z470" i="1"/>
  <c r="E640" i="1"/>
  <c r="H640" i="1"/>
  <c r="Y167" i="1"/>
  <c r="Y201" i="1"/>
  <c r="Y42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AF640" i="1"/>
  <c r="H9" i="1"/>
  <c r="A10" i="1"/>
  <c r="Y46" i="1"/>
  <c r="Y81" i="1"/>
  <c r="Y26" i="1"/>
  <c r="Y40" i="1"/>
  <c r="Y57" i="1"/>
  <c r="Y63" i="1"/>
  <c r="Y7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Z93" i="1" s="1"/>
  <c r="BN90" i="1"/>
  <c r="BP90" i="1"/>
  <c r="Z92" i="1"/>
  <c r="BN92" i="1"/>
  <c r="Y93" i="1"/>
  <c r="Z96" i="1"/>
  <c r="Z106" i="1" s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BN194" i="1"/>
  <c r="BP194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Z377" i="1"/>
  <c r="BP375" i="1"/>
  <c r="BN375" i="1"/>
  <c r="Z375" i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Z496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Z560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426" i="1" l="1"/>
  <c r="Z196" i="1"/>
  <c r="Z121" i="1"/>
  <c r="Z554" i="1"/>
  <c r="Z532" i="1"/>
  <c r="Z227" i="1"/>
  <c r="Z190" i="1"/>
  <c r="Z133" i="1"/>
  <c r="Z80" i="1"/>
  <c r="Z71" i="1"/>
  <c r="Z40" i="1"/>
  <c r="Z362" i="1"/>
  <c r="Z584" i="1"/>
  <c r="Z602" i="1"/>
  <c r="Z115" i="1"/>
  <c r="Z478" i="1"/>
  <c r="Z565" i="1"/>
  <c r="Z371" i="1"/>
  <c r="Y631" i="1"/>
  <c r="Z355" i="1"/>
  <c r="Z284" i="1"/>
  <c r="Z272" i="1"/>
  <c r="Y634" i="1"/>
  <c r="Z609" i="1"/>
  <c r="Z594" i="1"/>
  <c r="Z577" i="1"/>
  <c r="Z539" i="1"/>
  <c r="Z455" i="1"/>
  <c r="Z442" i="1"/>
  <c r="Z293" i="1"/>
  <c r="Z167" i="1"/>
  <c r="Z86" i="1"/>
  <c r="Y630" i="1"/>
  <c r="Y632" i="1"/>
  <c r="Z26" i="1"/>
  <c r="Z416" i="1"/>
  <c r="Z390" i="1"/>
  <c r="Z384" i="1"/>
  <c r="Z255" i="1"/>
  <c r="Y633" i="1" l="1"/>
  <c r="Z635" i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<sst xmlns="http://schemas.openxmlformats.org/spreadsheetml/2006/main" count="2958" uniqueCount="1056">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</sst>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45732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Воскресенье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500</v>
      </c>
      <c r="Y35" s="728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46.296296296296291</v>
      </c>
      <c r="Y40" s="729">
        <f>IFERROR(Y35/H35,"0")+IFERROR(Y36/H36,"0")+IFERROR(Y37/H37,"0")+IFERROR(Y38/H38,"0")+IFERROR(Y39/H39,"0")</f>
        <v>47</v>
      </c>
      <c r="Z40" s="729">
        <f>IFERROR(IF(Z35="",0,Z35),"0")+IFERROR(IF(Z36="",0,Z36),"0")+IFERROR(IF(Z37="",0,Z37),"0")+IFERROR(IF(Z38="",0,Z38),"0")+IFERROR(IF(Z39="",0,Z39),"0")</f>
        <v>0.89205999999999996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500</v>
      </c>
      <c r="Y41" s="729">
        <f>IFERROR(SUM(Y35:Y39),"0")</f>
        <v>507.6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500</v>
      </c>
      <c r="Y50" s="728">
        <f t="shared" si="0"/>
        <v>507.6</v>
      </c>
      <c r="Z50" s="36">
        <f>IFERROR(IF(Y50=0,"",ROUNDUP(Y50/H50,0)*0.01898),"")</f>
        <v>0.89205999999999996</v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520.1388888888888</v>
      </c>
      <c r="BN50" s="64">
        <f t="shared" si="2"/>
        <v>528.04499999999996</v>
      </c>
      <c r="BO50" s="64">
        <f t="shared" si="3"/>
        <v>0.72337962962962954</v>
      </c>
      <c r="BP50" s="64">
        <f t="shared" si="4"/>
        <v>0.734375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46.296296296296291</v>
      </c>
      <c r="Y56" s="729">
        <f>IFERROR(Y49/H49,"0")+IFERROR(Y50/H50,"0")+IFERROR(Y51/H51,"0")+IFERROR(Y52/H52,"0")+IFERROR(Y53/H53,"0")+IFERROR(Y54/H54,"0")+IFERROR(Y55/H55,"0")</f>
        <v>47</v>
      </c>
      <c r="Z56" s="729">
        <f>IFERROR(IF(Z49="",0,Z49),"0")+IFERROR(IF(Z50="",0,Z50),"0")+IFERROR(IF(Z51="",0,Z51),"0")+IFERROR(IF(Z52="",0,Z52),"0")+IFERROR(IF(Z53="",0,Z53),"0")+IFERROR(IF(Z54="",0,Z54),"0")+IFERROR(IF(Z55="",0,Z55),"0")</f>
        <v>0.89205999999999996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500</v>
      </c>
      <c r="Y57" s="729">
        <f>IFERROR(SUM(Y49:Y55),"0")</f>
        <v>507.6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100</v>
      </c>
      <c r="Y59" s="728">
        <f>IFERROR(IF(X59="",0,CEILING((X59/$H59),1)*$H59),"")</f>
        <v>108</v>
      </c>
      <c r="Z59" s="36">
        <f>IFERROR(IF(Y59=0,"",ROUNDUP(Y59/H59,0)*0.01898),"")</f>
        <v>0.1898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104.02777777777777</v>
      </c>
      <c r="BN59" s="64">
        <f>IFERROR(Y59*I59/H59,"0")</f>
        <v>112.34999999999998</v>
      </c>
      <c r="BO59" s="64">
        <f>IFERROR(1/J59*(X59/H59),"0")</f>
        <v>0.14467592592592593</v>
      </c>
      <c r="BP59" s="64">
        <f>IFERROR(1/J59*(Y59/H59),"0")</f>
        <v>0.15625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9.2592592592592595</v>
      </c>
      <c r="Y63" s="729">
        <f>IFERROR(Y59/H59,"0")+IFERROR(Y60/H60,"0")+IFERROR(Y61/H61,"0")+IFERROR(Y62/H62,"0")</f>
        <v>10</v>
      </c>
      <c r="Z63" s="729">
        <f>IFERROR(IF(Z59="",0,Z59),"0")+IFERROR(IF(Z60="",0,Z60),"0")+IFERROR(IF(Z61="",0,Z61),"0")+IFERROR(IF(Z62="",0,Z62),"0")</f>
        <v>0.1898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100</v>
      </c>
      <c r="Y64" s="729">
        <f>IFERROR(SUM(Y59:Y62),"0")</f>
        <v>108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500</v>
      </c>
      <c r="Y90" s="728">
        <f>IFERROR(IF(X90="",0,CEILING((X90/$H90),1)*$H90),"")</f>
        <v>507.6</v>
      </c>
      <c r="Z90" s="36">
        <f>IFERROR(IF(Y90=0,"",ROUNDUP(Y90/H90,0)*0.01898),"")</f>
        <v>0.89205999999999996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520.1388888888888</v>
      </c>
      <c r="BN90" s="64">
        <f>IFERROR(Y90*I90/H90,"0")</f>
        <v>528.04499999999996</v>
      </c>
      <c r="BO90" s="64">
        <f>IFERROR(1/J90*(X90/H90),"0")</f>
        <v>0.72337962962962954</v>
      </c>
      <c r="BP90" s="64">
        <f>IFERROR(1/J90*(Y90/H90),"0")</f>
        <v>0.734375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46.296296296296291</v>
      </c>
      <c r="Y93" s="729">
        <f>IFERROR(Y90/H90,"0")+IFERROR(Y91/H91,"0")+IFERROR(Y92/H92,"0")</f>
        <v>47</v>
      </c>
      <c r="Z93" s="729">
        <f>IFERROR(IF(Z90="",0,Z90),"0")+IFERROR(IF(Z91="",0,Z91),"0")+IFERROR(IF(Z92="",0,Z92),"0")</f>
        <v>0.89205999999999996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500</v>
      </c>
      <c r="Y94" s="729">
        <f>IFERROR(SUM(Y90:Y92),"0")</f>
        <v>507.6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500</v>
      </c>
      <c r="Y97" s="728">
        <f t="shared" si="10"/>
        <v>504</v>
      </c>
      <c r="Z97" s="36">
        <f>IFERROR(IF(Y97=0,"",ROUNDUP(Y97/H97,0)*0.01898),"")</f>
        <v>1.1388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530.89285714285711</v>
      </c>
      <c r="BN97" s="64">
        <f t="shared" si="12"/>
        <v>535.14</v>
      </c>
      <c r="BO97" s="64">
        <f t="shared" si="13"/>
        <v>0.93005952380952372</v>
      </c>
      <c r="BP97" s="64">
        <f t="shared" si="14"/>
        <v>0.9375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360</v>
      </c>
      <c r="Y100" s="728">
        <f t="shared" si="10"/>
        <v>361.8</v>
      </c>
      <c r="Z100" s="36">
        <f>IFERROR(IF(Y100=0,"",ROUNDUP(Y100/H100,0)*0.00651),"")</f>
        <v>0.87234</v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393.59999999999997</v>
      </c>
      <c r="BN100" s="64">
        <f t="shared" si="12"/>
        <v>395.56799999999998</v>
      </c>
      <c r="BO100" s="64">
        <f t="shared" si="13"/>
        <v>0.73260073260073255</v>
      </c>
      <c r="BP100" s="64">
        <f t="shared" si="14"/>
        <v>0.73626373626373631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192.85714285714283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194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2.0111400000000001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860</v>
      </c>
      <c r="Y107" s="729">
        <f>IFERROR(SUM(Y96:Y105),"0")</f>
        <v>865.8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100</v>
      </c>
      <c r="Y111" s="728">
        <f>IFERROR(IF(X111="",0,CEILING((X111/$H111),1)*$H111),"")</f>
        <v>100.8</v>
      </c>
      <c r="Z111" s="36">
        <f>IFERROR(IF(Y111=0,"",ROUNDUP(Y111/H111,0)*0.01898),"")</f>
        <v>0.17082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103.88392857142858</v>
      </c>
      <c r="BN111" s="64">
        <f>IFERROR(Y111*I111/H111,"0")</f>
        <v>104.715</v>
      </c>
      <c r="BO111" s="64">
        <f>IFERROR(1/J111*(X111/H111),"0")</f>
        <v>0.13950892857142858</v>
      </c>
      <c r="BP111" s="64">
        <f>IFERROR(1/J111*(Y111/H111),"0")</f>
        <v>0.140625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8.9285714285714288</v>
      </c>
      <c r="Y115" s="729">
        <f>IFERROR(Y110/H110,"0")+IFERROR(Y111/H111,"0")+IFERROR(Y112/H112,"0")+IFERROR(Y113/H113,"0")+IFERROR(Y114/H114,"0")</f>
        <v>9</v>
      </c>
      <c r="Z115" s="729">
        <f>IFERROR(IF(Z110="",0,Z110),"0")+IFERROR(IF(Z111="",0,Z111),"0")+IFERROR(IF(Z112="",0,Z112),"0")+IFERROR(IF(Z113="",0,Z113),"0")+IFERROR(IF(Z114="",0,Z114),"0")</f>
        <v>0.17082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100</v>
      </c>
      <c r="Y116" s="729">
        <f>IFERROR(SUM(Y110:Y114),"0")</f>
        <v>100.8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500</v>
      </c>
      <c r="Y125" s="728">
        <f t="shared" si="15"/>
        <v>504</v>
      </c>
      <c r="Z125" s="36">
        <f>IFERROR(IF(Y125=0,"",ROUNDUP(Y125/H125,0)*0.01898),"")</f>
        <v>1.1388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530.53571428571422</v>
      </c>
      <c r="BN125" s="64">
        <f t="shared" si="17"/>
        <v>534.78</v>
      </c>
      <c r="BO125" s="64">
        <f t="shared" si="18"/>
        <v>0.93005952380952372</v>
      </c>
      <c r="BP125" s="64">
        <f t="shared" si="19"/>
        <v>0.9375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225</v>
      </c>
      <c r="Y129" s="728">
        <f t="shared" si="15"/>
        <v>226.8</v>
      </c>
      <c r="Z129" s="36">
        <f t="shared" si="20"/>
        <v>0.54683999999999999</v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246</v>
      </c>
      <c r="BN129" s="64">
        <f t="shared" si="17"/>
        <v>247.96799999999999</v>
      </c>
      <c r="BO129" s="64">
        <f t="shared" si="18"/>
        <v>0.45787545787545786</v>
      </c>
      <c r="BP129" s="64">
        <f t="shared" si="19"/>
        <v>0.46153846153846156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142.85714285714283</v>
      </c>
      <c r="Y133" s="729">
        <f>IFERROR(Y124/H124,"0")+IFERROR(Y125/H125,"0")+IFERROR(Y126/H126,"0")+IFERROR(Y127/H127,"0")+IFERROR(Y128/H128,"0")+IFERROR(Y129/H129,"0")+IFERROR(Y130/H130,"0")+IFERROR(Y131/H131,"0")+IFERROR(Y132/H132,"0")</f>
        <v>144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1.68564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725</v>
      </c>
      <c r="Y134" s="729">
        <f>IFERROR(SUM(Y124:Y132),"0")</f>
        <v>730.8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hidden="1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hidden="1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idden="1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hidden="1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80</v>
      </c>
      <c r="Y221" s="728">
        <f t="shared" si="31"/>
        <v>81.599999999999994</v>
      </c>
      <c r="Z221" s="36">
        <f t="shared" si="36"/>
        <v>0.22134000000000001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88.40000000000002</v>
      </c>
      <c r="BN221" s="64">
        <f t="shared" si="33"/>
        <v>90.168000000000006</v>
      </c>
      <c r="BO221" s="64">
        <f t="shared" si="34"/>
        <v>0.18315018315018317</v>
      </c>
      <c r="BP221" s="64">
        <f t="shared" si="35"/>
        <v>0.18681318681318682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80</v>
      </c>
      <c r="Y222" s="728">
        <f t="shared" si="31"/>
        <v>81.599999999999994</v>
      </c>
      <c r="Z222" s="36">
        <f t="shared" si="36"/>
        <v>0.22134000000000001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88.40000000000002</v>
      </c>
      <c r="BN222" s="64">
        <f t="shared" si="33"/>
        <v>90.168000000000006</v>
      </c>
      <c r="BO222" s="64">
        <f t="shared" si="34"/>
        <v>0.18315018315018317</v>
      </c>
      <c r="BP222" s="64">
        <f t="shared" si="35"/>
        <v>0.18681318681318682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66.666666666666671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68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0.44268000000000002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160</v>
      </c>
      <c r="Y228" s="729">
        <f>IFERROR(SUM(Y215:Y226),"0")</f>
        <v>163.19999999999999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100</v>
      </c>
      <c r="Y365" s="728">
        <f t="shared" ref="Y365:Y370" si="52">IFERROR(IF(X365="",0,CEILING((X365/$H365),1)*$H365),"")</f>
        <v>101.39999999999999</v>
      </c>
      <c r="Z365" s="36">
        <f>IFERROR(IF(Y365=0,"",ROUNDUP(Y365/H365,0)*0.01898),"")</f>
        <v>0.24674000000000001</v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106.57692307692309</v>
      </c>
      <c r="BN365" s="64">
        <f t="shared" ref="BN365:BN370" si="54">IFERROR(Y365*I365/H365,"0")</f>
        <v>108.06899999999999</v>
      </c>
      <c r="BO365" s="64">
        <f t="shared" ref="BO365:BO370" si="55">IFERROR(1/J365*(X365/H365),"0")</f>
        <v>0.20032051282051283</v>
      </c>
      <c r="BP365" s="64">
        <f t="shared" ref="BP365:BP370" si="56">IFERROR(1/J365*(Y365/H365),"0")</f>
        <v>0.203125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12.820512820512821</v>
      </c>
      <c r="Y371" s="729">
        <f>IFERROR(Y365/H365,"0")+IFERROR(Y366/H366,"0")+IFERROR(Y367/H367,"0")+IFERROR(Y368/H368,"0")+IFERROR(Y369/H369,"0")+IFERROR(Y370/H370,"0")</f>
        <v>13</v>
      </c>
      <c r="Z371" s="729">
        <f>IFERROR(IF(Z365="",0,Z365),"0")+IFERROR(IF(Z366="",0,Z366),"0")+IFERROR(IF(Z367="",0,Z367),"0")+IFERROR(IF(Z368="",0,Z368),"0")+IFERROR(IF(Z369="",0,Z369),"0")+IFERROR(IF(Z370="",0,Z370),"0")</f>
        <v>0.24674000000000001</v>
      </c>
      <c r="AA371" s="730"/>
      <c r="AB371" s="730"/>
      <c r="AC371" s="730"/>
    </row>
    <row r="372" spans="1:68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100</v>
      </c>
      <c r="Y372" s="729">
        <f>IFERROR(SUM(Y365:Y370),"0")</f>
        <v>101.39999999999999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200</v>
      </c>
      <c r="Y375" s="728">
        <f>IFERROR(IF(X375="",0,CEILING((X375/$H375),1)*$H375),"")</f>
        <v>202.79999999999998</v>
      </c>
      <c r="Z375" s="36">
        <f>IFERROR(IF(Y375=0,"",ROUNDUP(Y375/H375,0)*0.01898),"")</f>
        <v>0.49348000000000003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213.30769230769235</v>
      </c>
      <c r="BN375" s="64">
        <f>IFERROR(Y375*I375/H375,"0")</f>
        <v>216.29400000000001</v>
      </c>
      <c r="BO375" s="64">
        <f>IFERROR(1/J375*(X375/H375),"0")</f>
        <v>0.40064102564102566</v>
      </c>
      <c r="BP375" s="64">
        <f>IFERROR(1/J375*(Y375/H375),"0")</f>
        <v>0.40625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25.641025641025642</v>
      </c>
      <c r="Y377" s="729">
        <f>IFERROR(Y374/H374,"0")+IFERROR(Y375/H375,"0")+IFERROR(Y376/H376,"0")</f>
        <v>26</v>
      </c>
      <c r="Z377" s="729">
        <f>IFERROR(IF(Z374="",0,Z374),"0")+IFERROR(IF(Z375="",0,Z375),"0")+IFERROR(IF(Z376="",0,Z376),"0")</f>
        <v>0.49348000000000003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200</v>
      </c>
      <c r="Y378" s="729">
        <f>IFERROR(SUM(Y374:Y376),"0")</f>
        <v>202.79999999999998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17</v>
      </c>
      <c r="Y383" s="728">
        <f>IFERROR(IF(X383="",0,CEILING((X383/$H383),1)*$H383),"")</f>
        <v>17.849999999999998</v>
      </c>
      <c r="Z383" s="36">
        <f>IFERROR(IF(Y383=0,"",ROUNDUP(Y383/H383,0)*0.00651),"")</f>
        <v>4.5569999999999999E-2</v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19.200000000000003</v>
      </c>
      <c r="BN383" s="64">
        <f>IFERROR(Y383*I383/H383,"0")</f>
        <v>20.16</v>
      </c>
      <c r="BO383" s="64">
        <f>IFERROR(1/J383*(X383/H383),"0")</f>
        <v>3.6630036630036632E-2</v>
      </c>
      <c r="BP383" s="64">
        <f>IFERROR(1/J383*(Y383/H383),"0")</f>
        <v>3.8461538461538464E-2</v>
      </c>
    </row>
    <row r="384" spans="1:68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6.666666666666667</v>
      </c>
      <c r="Y384" s="729">
        <f>IFERROR(Y380/H380,"0")+IFERROR(Y381/H381,"0")+IFERROR(Y382/H382,"0")+IFERROR(Y383/H383,"0")</f>
        <v>7</v>
      </c>
      <c r="Z384" s="729">
        <f>IFERROR(IF(Z380="",0,Z380),"0")+IFERROR(IF(Z381="",0,Z381),"0")+IFERROR(IF(Z382="",0,Z382),"0")+IFERROR(IF(Z383="",0,Z383),"0")</f>
        <v>4.5569999999999999E-2</v>
      </c>
      <c r="AA384" s="730"/>
      <c r="AB384" s="730"/>
      <c r="AC384" s="730"/>
    </row>
    <row r="385" spans="1:68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17</v>
      </c>
      <c r="Y385" s="729">
        <f>IFERROR(SUM(Y380:Y383),"0")</f>
        <v>17.849999999999998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126</v>
      </c>
      <c r="Y399" s="728">
        <f>IFERROR(IF(X399="",0,CEILING((X399/$H399),1)*$H399),"")</f>
        <v>126</v>
      </c>
      <c r="Z399" s="36">
        <f>IFERROR(IF(Y399=0,"",ROUNDUP(Y399/H399,0)*0.00651),"")</f>
        <v>0.3906</v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141.11999999999998</v>
      </c>
      <c r="BN399" s="64">
        <f>IFERROR(Y399*I399/H399,"0")</f>
        <v>141.11999999999998</v>
      </c>
      <c r="BO399" s="64">
        <f>IFERROR(1/J399*(X399/H399),"0")</f>
        <v>0.32967032967032972</v>
      </c>
      <c r="BP399" s="64">
        <f>IFERROR(1/J399*(Y399/H399),"0")</f>
        <v>0.32967032967032972</v>
      </c>
    </row>
    <row r="400" spans="1:68" ht="27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126</v>
      </c>
      <c r="Y400" s="728">
        <f>IFERROR(IF(X400="",0,CEILING((X400/$H400),1)*$H400),"")</f>
        <v>126</v>
      </c>
      <c r="Z400" s="36">
        <f>IFERROR(IF(Y400=0,"",ROUNDUP(Y400/H400,0)*0.00651),"")</f>
        <v>0.3906</v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140.39999999999998</v>
      </c>
      <c r="BN400" s="64">
        <f>IFERROR(Y400*I400/H400,"0")</f>
        <v>140.39999999999998</v>
      </c>
      <c r="BO400" s="64">
        <f>IFERROR(1/J400*(X400/H400),"0")</f>
        <v>0.32967032967032972</v>
      </c>
      <c r="BP400" s="64">
        <f>IFERROR(1/J400*(Y400/H400),"0")</f>
        <v>0.32967032967032972</v>
      </c>
    </row>
    <row r="401" spans="1:68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120</v>
      </c>
      <c r="Y401" s="729">
        <f>IFERROR(Y398/H398,"0")+IFERROR(Y399/H399,"0")+IFERROR(Y400/H400,"0")</f>
        <v>120</v>
      </c>
      <c r="Z401" s="729">
        <f>IFERROR(IF(Z398="",0,Z398),"0")+IFERROR(IF(Z399="",0,Z399),"0")+IFERROR(IF(Z400="",0,Z400),"0")</f>
        <v>0.78120000000000001</v>
      </c>
      <c r="AA401" s="730"/>
      <c r="AB401" s="730"/>
      <c r="AC401" s="730"/>
    </row>
    <row r="402" spans="1:68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252</v>
      </c>
      <c r="Y402" s="729">
        <f>IFERROR(SUM(Y398:Y400),"0")</f>
        <v>252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500</v>
      </c>
      <c r="Y406" s="728">
        <f t="shared" ref="Y406:Y415" si="57">IFERROR(IF(X406="",0,CEILING((X406/$H406),1)*$H406),"")</f>
        <v>510</v>
      </c>
      <c r="Z406" s="36">
        <f>IFERROR(IF(Y406=0,"",ROUNDUP(Y406/H406,0)*0.02175),"")</f>
        <v>0.73949999999999994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516</v>
      </c>
      <c r="BN406" s="64">
        <f t="shared" ref="BN406:BN415" si="59">IFERROR(Y406*I406/H406,"0")</f>
        <v>526.32000000000005</v>
      </c>
      <c r="BO406" s="64">
        <f t="shared" ref="BO406:BO415" si="60">IFERROR(1/J406*(X406/H406),"0")</f>
        <v>0.69444444444444442</v>
      </c>
      <c r="BP406" s="64">
        <f t="shared" ref="BP406:BP415" si="61">IFERROR(1/J406*(Y406/H406),"0")</f>
        <v>0.70833333333333326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200</v>
      </c>
      <c r="Y408" s="728">
        <f t="shared" si="57"/>
        <v>210</v>
      </c>
      <c r="Z408" s="36">
        <f>IFERROR(IF(Y408=0,"",ROUNDUP(Y408/H408,0)*0.02175),"")</f>
        <v>0.30449999999999999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206.4</v>
      </c>
      <c r="BN408" s="64">
        <f t="shared" si="59"/>
        <v>216.72</v>
      </c>
      <c r="BO408" s="64">
        <f t="shared" si="60"/>
        <v>0.27777777777777779</v>
      </c>
      <c r="BP408" s="64">
        <f t="shared" si="61"/>
        <v>0.29166666666666663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500</v>
      </c>
      <c r="Y411" s="728">
        <f t="shared" si="57"/>
        <v>510</v>
      </c>
      <c r="Z411" s="36">
        <f>IFERROR(IF(Y411=0,"",ROUNDUP(Y411/H411,0)*0.02175),"")</f>
        <v>0.73949999999999994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516</v>
      </c>
      <c r="BN411" s="64">
        <f t="shared" si="59"/>
        <v>526.32000000000005</v>
      </c>
      <c r="BO411" s="64">
        <f t="shared" si="60"/>
        <v>0.69444444444444442</v>
      </c>
      <c r="BP411" s="64">
        <f t="shared" si="61"/>
        <v>0.70833333333333326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80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82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1.7835000000000001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1200</v>
      </c>
      <c r="Y417" s="729">
        <f>IFERROR(SUM(Y406:Y415),"0")</f>
        <v>1230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1000</v>
      </c>
      <c r="Y419" s="728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66.666666666666671</v>
      </c>
      <c r="Y421" s="729">
        <f>IFERROR(Y419/H419,"0")+IFERROR(Y420/H420,"0")</f>
        <v>67</v>
      </c>
      <c r="Z421" s="729">
        <f>IFERROR(IF(Z419="",0,Z419),"0")+IFERROR(IF(Z420="",0,Z420),"0")</f>
        <v>1.4572499999999999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1000</v>
      </c>
      <c r="Y422" s="729">
        <f>IFERROR(SUM(Y419:Y420),"0")</f>
        <v>1005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5000</v>
      </c>
      <c r="Y450" s="728">
        <f>IFERROR(IF(X450="",0,CEILING((X450/$H450),1)*$H450),"")</f>
        <v>5004</v>
      </c>
      <c r="Z450" s="36">
        <f>IFERROR(IF(Y450=0,"",ROUNDUP(Y450/H450,0)*0.01898),"")</f>
        <v>10.55288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5288.333333333333</v>
      </c>
      <c r="BN450" s="64">
        <f>IFERROR(Y450*I450/H450,"0")</f>
        <v>5292.5640000000003</v>
      </c>
      <c r="BO450" s="64">
        <f>IFERROR(1/J450*(X450/H450),"0")</f>
        <v>8.6805555555555554</v>
      </c>
      <c r="BP450" s="64">
        <f>IFERROR(1/J450*(Y450/H450),"0")</f>
        <v>8.6875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120</v>
      </c>
      <c r="Y452" s="728">
        <f>IFERROR(IF(X452="",0,CEILING((X452/$H452),1)*$H452),"")</f>
        <v>120</v>
      </c>
      <c r="Z452" s="36">
        <f>IFERROR(IF(Y452=0,"",ROUNDUP(Y452/H452,0)*0.00651),"")</f>
        <v>0.32550000000000001</v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133.20000000000002</v>
      </c>
      <c r="BN452" s="64">
        <f>IFERROR(Y452*I452/H452,"0")</f>
        <v>133.20000000000002</v>
      </c>
      <c r="BO452" s="64">
        <f>IFERROR(1/J452*(X452/H452),"0")</f>
        <v>0.27472527472527475</v>
      </c>
      <c r="BP452" s="64">
        <f>IFERROR(1/J452*(Y452/H452),"0")</f>
        <v>0.27472527472527475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605.55555555555554</v>
      </c>
      <c r="Y455" s="729">
        <f>IFERROR(Y450/H450,"0")+IFERROR(Y451/H451,"0")+IFERROR(Y452/H452,"0")+IFERROR(Y453/H453,"0")+IFERROR(Y454/H454,"0")</f>
        <v>606</v>
      </c>
      <c r="Z455" s="729">
        <f>IFERROR(IF(Z450="",0,Z450),"0")+IFERROR(IF(Z451="",0,Z451),"0")+IFERROR(IF(Z452="",0,Z452),"0")+IFERROR(IF(Z453="",0,Z453),"0")+IFERROR(IF(Z454="",0,Z454),"0")</f>
        <v>10.87838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5120</v>
      </c>
      <c r="Y456" s="729">
        <f>IFERROR(SUM(Y450:Y454),"0")</f>
        <v>5124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200</v>
      </c>
      <c r="Y516" s="728">
        <f t="shared" ref="Y516:Y531" si="73">IFERROR(IF(X516="",0,CEILING((X516/$H516),1)*$H516),"")</f>
        <v>200.64000000000001</v>
      </c>
      <c r="Z516" s="36">
        <f t="shared" ref="Z516:Z521" si="74">IFERROR(IF(Y516=0,"",ROUNDUP(Y516/H516,0)*0.01196),"")</f>
        <v>0.45448</v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213.63636363636363</v>
      </c>
      <c r="BN516" s="64">
        <f t="shared" ref="BN516:BN531" si="76">IFERROR(Y516*I516/H516,"0")</f>
        <v>214.32</v>
      </c>
      <c r="BO516" s="64">
        <f t="shared" ref="BO516:BO531" si="77">IFERROR(1/J516*(X516/H516),"0")</f>
        <v>0.36421911421911418</v>
      </c>
      <c r="BP516" s="64">
        <f t="shared" ref="BP516:BP531" si="78">IFERROR(1/J516*(Y516/H516),"0")</f>
        <v>0.36538461538461542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100</v>
      </c>
      <c r="Y517" s="728">
        <f t="shared" si="73"/>
        <v>100.32000000000001</v>
      </c>
      <c r="Z517" s="36">
        <f t="shared" si="74"/>
        <v>0.22724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106.81818181818181</v>
      </c>
      <c r="BN517" s="64">
        <f t="shared" si="76"/>
        <v>107.16</v>
      </c>
      <c r="BO517" s="64">
        <f t="shared" si="77"/>
        <v>0.18210955710955709</v>
      </c>
      <c r="BP517" s="64">
        <f t="shared" si="78"/>
        <v>0.18269230769230771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1000</v>
      </c>
      <c r="Y518" s="728">
        <f t="shared" si="73"/>
        <v>1003.2</v>
      </c>
      <c r="Z518" s="36">
        <f t="shared" si="74"/>
        <v>2.2724000000000002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1068.1818181818182</v>
      </c>
      <c r="BN518" s="64">
        <f t="shared" si="76"/>
        <v>1071.5999999999999</v>
      </c>
      <c r="BO518" s="64">
        <f t="shared" si="77"/>
        <v>1.821095571095571</v>
      </c>
      <c r="BP518" s="64">
        <f t="shared" si="78"/>
        <v>1.8269230769230771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1000</v>
      </c>
      <c r="Y520" s="728">
        <f t="shared" si="73"/>
        <v>1003.2</v>
      </c>
      <c r="Z520" s="36">
        <f t="shared" si="74"/>
        <v>2.2724000000000002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1068.1818181818182</v>
      </c>
      <c r="BN520" s="64">
        <f t="shared" si="76"/>
        <v>1071.5999999999999</v>
      </c>
      <c r="BO520" s="64">
        <f t="shared" si="77"/>
        <v>1.821095571095571</v>
      </c>
      <c r="BP520" s="64">
        <f t="shared" si="78"/>
        <v>1.8269230769230771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435.60606060606057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437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5.2265200000000007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2300</v>
      </c>
      <c r="Y533" s="729">
        <f>IFERROR(SUM(Y516:Y531),"0")</f>
        <v>2307.36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1000</v>
      </c>
      <c r="Y535" s="728">
        <f>IFERROR(IF(X535="",0,CEILING((X535/$H535),1)*$H535),"")</f>
        <v>1003.2</v>
      </c>
      <c r="Z535" s="36">
        <f>IFERROR(IF(Y535=0,"",ROUNDUP(Y535/H535,0)*0.01196),"")</f>
        <v>2.2724000000000002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1068.1818181818182</v>
      </c>
      <c r="BN535" s="64">
        <f>IFERROR(Y535*I535/H535,"0")</f>
        <v>1071.5999999999999</v>
      </c>
      <c r="BO535" s="64">
        <f>IFERROR(1/J535*(X535/H535),"0")</f>
        <v>1.821095571095571</v>
      </c>
      <c r="BP535" s="64">
        <f>IFERROR(1/J535*(Y535/H535),"0")</f>
        <v>1.8269230769230771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189.39393939393938</v>
      </c>
      <c r="Y539" s="729">
        <f>IFERROR(Y535/H535,"0")+IFERROR(Y536/H536,"0")+IFERROR(Y537/H537,"0")+IFERROR(Y538/H538,"0")</f>
        <v>190</v>
      </c>
      <c r="Z539" s="729">
        <f>IFERROR(IF(Z535="",0,Z535),"0")+IFERROR(IF(Z536="",0,Z536),"0")+IFERROR(IF(Z537="",0,Z537),"0")+IFERROR(IF(Z538="",0,Z538),"0")</f>
        <v>2.2724000000000002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1000</v>
      </c>
      <c r="Y540" s="729">
        <f>IFERROR(SUM(Y535:Y538),"0")</f>
        <v>1003.2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200</v>
      </c>
      <c r="Y542" s="728">
        <f t="shared" ref="Y542:Y553" si="79">IFERROR(IF(X542="",0,CEILING((X542/$H542),1)*$H542),"")</f>
        <v>200.64000000000001</v>
      </c>
      <c r="Z542" s="36">
        <f>IFERROR(IF(Y542=0,"",ROUNDUP(Y542/H542,0)*0.01196),"")</f>
        <v>0.45448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213.63636363636363</v>
      </c>
      <c r="BN542" s="64">
        <f t="shared" ref="BN542:BN553" si="81">IFERROR(Y542*I542/H542,"0")</f>
        <v>214.32</v>
      </c>
      <c r="BO542" s="64">
        <f t="shared" ref="BO542:BO553" si="82">IFERROR(1/J542*(X542/H542),"0")</f>
        <v>0.36421911421911418</v>
      </c>
      <c r="BP542" s="64">
        <f t="shared" ref="BP542:BP553" si="83">IFERROR(1/J542*(Y542/H542),"0")</f>
        <v>0.36538461538461542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200</v>
      </c>
      <c r="Y543" s="728">
        <f t="shared" si="79"/>
        <v>200.64000000000001</v>
      </c>
      <c r="Z543" s="36">
        <f>IFERROR(IF(Y543=0,"",ROUNDUP(Y543/H543,0)*0.01196),"")</f>
        <v>0.45448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213.63636363636363</v>
      </c>
      <c r="BN543" s="64">
        <f t="shared" si="81"/>
        <v>214.32</v>
      </c>
      <c r="BO543" s="64">
        <f t="shared" si="82"/>
        <v>0.36421911421911418</v>
      </c>
      <c r="BP543" s="64">
        <f t="shared" si="83"/>
        <v>0.36538461538461542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700</v>
      </c>
      <c r="Y544" s="728">
        <f t="shared" si="79"/>
        <v>702.24</v>
      </c>
      <c r="Z544" s="36">
        <f>IFERROR(IF(Y544=0,"",ROUNDUP(Y544/H544,0)*0.01196),"")</f>
        <v>1.5906800000000001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747.72727272727275</v>
      </c>
      <c r="BN544" s="64">
        <f t="shared" si="81"/>
        <v>750.11999999999989</v>
      </c>
      <c r="BO544" s="64">
        <f t="shared" si="82"/>
        <v>1.2747668997668997</v>
      </c>
      <c r="BP544" s="64">
        <f t="shared" si="83"/>
        <v>1.278846153846154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208.33333333333331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209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2.4996400000000003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1100</v>
      </c>
      <c r="Y555" s="729">
        <f>IFERROR(SUM(Y542:Y553),"0")</f>
        <v>1103.52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300</v>
      </c>
      <c r="Y572" s="728">
        <f t="shared" si="84"/>
        <v>300</v>
      </c>
      <c r="Z572" s="36">
        <f>IFERROR(IF(Y572=0,"",ROUNDUP(Y572/H572,0)*0.01898),"")</f>
        <v>0.47450000000000003</v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310.875</v>
      </c>
      <c r="BN572" s="64">
        <f t="shared" si="86"/>
        <v>310.875</v>
      </c>
      <c r="BO572" s="64">
        <f t="shared" si="87"/>
        <v>0.390625</v>
      </c>
      <c r="BP572" s="64">
        <f t="shared" si="88"/>
        <v>0.390625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25</v>
      </c>
      <c r="Y577" s="729">
        <f>IFERROR(Y570/H570,"0")+IFERROR(Y571/H571,"0")+IFERROR(Y572/H572,"0")+IFERROR(Y573/H573,"0")+IFERROR(Y574/H574,"0")+IFERROR(Y575/H575,"0")+IFERROR(Y576/H576,"0")</f>
        <v>25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0.47450000000000003</v>
      </c>
      <c r="AA577" s="730"/>
      <c r="AB577" s="730"/>
      <c r="AC577" s="730"/>
    </row>
    <row r="578" spans="1:68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300</v>
      </c>
      <c r="Y578" s="729">
        <f>IFERROR(SUM(Y570:Y576),"0")</f>
        <v>300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400</v>
      </c>
      <c r="Y597" s="728">
        <f>IFERROR(IF(X597="",0,CEILING((X597/$H597),1)*$H597),"")</f>
        <v>405.59999999999997</v>
      </c>
      <c r="Z597" s="36">
        <f>IFERROR(IF(Y597=0,"",ROUNDUP(Y597/H597,0)*0.01898),"")</f>
        <v>0.98696000000000006</v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426.6153846153847</v>
      </c>
      <c r="BN597" s="64">
        <f>IFERROR(Y597*I597/H597,"0")</f>
        <v>432.58800000000002</v>
      </c>
      <c r="BO597" s="64">
        <f>IFERROR(1/J597*(X597/H597),"0")</f>
        <v>0.80128205128205132</v>
      </c>
      <c r="BP597" s="64">
        <f>IFERROR(1/J597*(Y597/H597),"0")</f>
        <v>0.8125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51.282051282051285</v>
      </c>
      <c r="Y602" s="729">
        <f>IFERROR(Y597/H597,"0")+IFERROR(Y598/H598,"0")+IFERROR(Y599/H599,"0")+IFERROR(Y600/H600,"0")+IFERROR(Y601/H601,"0")</f>
        <v>52</v>
      </c>
      <c r="Z602" s="729">
        <f>IFERROR(IF(Z597="",0,Z597),"0")+IFERROR(IF(Z598="",0,Z598),"0")+IFERROR(IF(Z599="",0,Z599),"0")+IFERROR(IF(Z600="",0,Z600),"0")+IFERROR(IF(Z601="",0,Z601),"0")</f>
        <v>0.98696000000000006</v>
      </c>
      <c r="AA602" s="730"/>
      <c r="AB602" s="730"/>
      <c r="AC602" s="730"/>
    </row>
    <row r="603" spans="1:68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400</v>
      </c>
      <c r="Y603" s="729">
        <f>IFERROR(SUM(Y597:Y601),"0")</f>
        <v>405.59999999999997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16434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16544.13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17396.185277777775</v>
      </c>
      <c r="Y631" s="729">
        <f>IFERROR(SUM(BN22:BN627),"0")</f>
        <v>17511.822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29</v>
      </c>
      <c r="Y632" s="38">
        <f>ROUNDUP(SUM(BP22:BP627),0)</f>
        <v>29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18121.185277777775</v>
      </c>
      <c r="Y633" s="729">
        <f>GrossWeightTotalR+PalletQtyTotalR*25</f>
        <v>18236.822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2386.4234839234837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2400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34.322400000000009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507.6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615.6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1373.4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831.59999999999991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163.19999999999999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322.05</v>
      </c>
      <c r="W640" s="46">
        <f>IFERROR(Y394*1,"0")+IFERROR(Y398*1,"0")+IFERROR(Y399*1,"0")+IFERROR(Y400*1,"0")</f>
        <v>252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2235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5124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4414.08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705.59999999999991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00,00"/>
        <filter val="100,00"/>
        <filter val="12,82"/>
        <filter val="120,00"/>
        <filter val="126,00"/>
        <filter val="142,86"/>
        <filter val="16 434,00"/>
        <filter val="160,00"/>
        <filter val="17 396,19"/>
        <filter val="17,00"/>
        <filter val="18 121,19"/>
        <filter val="189,39"/>
        <filter val="192,86"/>
        <filter val="2 300,00"/>
        <filter val="2 386,42"/>
        <filter val="200,00"/>
        <filter val="208,33"/>
        <filter val="225,00"/>
        <filter val="25,00"/>
        <filter val="25,64"/>
        <filter val="252,00"/>
        <filter val="29"/>
        <filter val="300,00"/>
        <filter val="360,00"/>
        <filter val="400,00"/>
        <filter val="435,61"/>
        <filter val="46,30"/>
        <filter val="5 000,00"/>
        <filter val="5 120,00"/>
        <filter val="500,00"/>
        <filter val="51,28"/>
        <filter val="6,67"/>
        <filter val="605,56"/>
        <filter val="66,67"/>
        <filter val="700,00"/>
        <filter val="725,00"/>
        <filter val="8,93"/>
        <filter val="80,00"/>
        <filter val="860,00"/>
        <filter val="9,26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2025-03-14T09:19:14Z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