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7CB46E-77B9-44CB-8E6A-D1B334E414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P564" i="1" s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Y560" i="1" s="1"/>
  <c r="P557" i="1"/>
  <c r="X555" i="1"/>
  <c r="X554" i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54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Y511" i="1" s="1"/>
  <c r="P510" i="1"/>
  <c r="X508" i="1"/>
  <c r="X507" i="1"/>
  <c r="BO506" i="1"/>
  <c r="BM506" i="1"/>
  <c r="Y506" i="1"/>
  <c r="Y507" i="1" s="1"/>
  <c r="P506" i="1"/>
  <c r="X503" i="1"/>
  <c r="X502" i="1"/>
  <c r="BO501" i="1"/>
  <c r="BM501" i="1"/>
  <c r="Y501" i="1"/>
  <c r="BP501" i="1" s="1"/>
  <c r="BO500" i="1"/>
  <c r="BM500" i="1"/>
  <c r="Y500" i="1"/>
  <c r="P500" i="1"/>
  <c r="X497" i="1"/>
  <c r="X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Y422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Y178" i="1" s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Z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34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BP188" i="1" l="1"/>
  <c r="BN188" i="1"/>
  <c r="Z188" i="1"/>
  <c r="BP217" i="1"/>
  <c r="BN217" i="1"/>
  <c r="Z217" i="1"/>
  <c r="BP230" i="1"/>
  <c r="BN230" i="1"/>
  <c r="Z230" i="1"/>
  <c r="BP254" i="1"/>
  <c r="BN254" i="1"/>
  <c r="Z254" i="1"/>
  <c r="BP288" i="1"/>
  <c r="BN288" i="1"/>
  <c r="Z288" i="1"/>
  <c r="BP353" i="1"/>
  <c r="BN353" i="1"/>
  <c r="Z353" i="1"/>
  <c r="BP387" i="1"/>
  <c r="BN387" i="1"/>
  <c r="Z387" i="1"/>
  <c r="BP446" i="1"/>
  <c r="BN446" i="1"/>
  <c r="Z446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570" i="1"/>
  <c r="BN570" i="1"/>
  <c r="Z570" i="1"/>
  <c r="BP572" i="1"/>
  <c r="BN572" i="1"/>
  <c r="Z572" i="1"/>
  <c r="Z22" i="1"/>
  <c r="BN22" i="1"/>
  <c r="Z44" i="1"/>
  <c r="BN44" i="1"/>
  <c r="Z55" i="1"/>
  <c r="BN55" i="1"/>
  <c r="Y63" i="1"/>
  <c r="Z69" i="1"/>
  <c r="BN69" i="1"/>
  <c r="Y81" i="1"/>
  <c r="Z83" i="1"/>
  <c r="BN83" i="1"/>
  <c r="Z103" i="1"/>
  <c r="BN103" i="1"/>
  <c r="Z114" i="1"/>
  <c r="BN114" i="1"/>
  <c r="Z148" i="1"/>
  <c r="BN148" i="1"/>
  <c r="Z171" i="1"/>
  <c r="BN171" i="1"/>
  <c r="Y190" i="1"/>
  <c r="BP183" i="1"/>
  <c r="BN183" i="1"/>
  <c r="Z183" i="1"/>
  <c r="BP207" i="1"/>
  <c r="BN207" i="1"/>
  <c r="Z207" i="1"/>
  <c r="BP225" i="1"/>
  <c r="BN225" i="1"/>
  <c r="Z225" i="1"/>
  <c r="BP246" i="1"/>
  <c r="BN246" i="1"/>
  <c r="Z246" i="1"/>
  <c r="BP269" i="1"/>
  <c r="BN269" i="1"/>
  <c r="Z269" i="1"/>
  <c r="BP329" i="1"/>
  <c r="BN329" i="1"/>
  <c r="Z329" i="1"/>
  <c r="BP367" i="1"/>
  <c r="BN367" i="1"/>
  <c r="Z367" i="1"/>
  <c r="BN406" i="1"/>
  <c r="Z406" i="1"/>
  <c r="BP408" i="1"/>
  <c r="BN408" i="1"/>
  <c r="Z408" i="1"/>
  <c r="BP453" i="1"/>
  <c r="BN453" i="1"/>
  <c r="Z453" i="1"/>
  <c r="BP469" i="1"/>
  <c r="BN469" i="1"/>
  <c r="Z469" i="1"/>
  <c r="BP475" i="1"/>
  <c r="BN475" i="1"/>
  <c r="Z475" i="1"/>
  <c r="BP571" i="1"/>
  <c r="BN571" i="1"/>
  <c r="Z571" i="1"/>
  <c r="BP573" i="1"/>
  <c r="BN573" i="1"/>
  <c r="Z573" i="1"/>
  <c r="J640" i="1"/>
  <c r="Y426" i="1"/>
  <c r="Y496" i="1"/>
  <c r="AD640" i="1"/>
  <c r="Y272" i="1"/>
  <c r="BP263" i="1"/>
  <c r="BN263" i="1"/>
  <c r="BP267" i="1"/>
  <c r="BN267" i="1"/>
  <c r="Z267" i="1"/>
  <c r="BP283" i="1"/>
  <c r="BN283" i="1"/>
  <c r="Z283" i="1"/>
  <c r="R640" i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1" i="1"/>
  <c r="BP310" i="1"/>
  <c r="BN310" i="1"/>
  <c r="Z310" i="1"/>
  <c r="Z311" i="1" s="1"/>
  <c r="Y316" i="1"/>
  <c r="Y315" i="1"/>
  <c r="BP314" i="1"/>
  <c r="BN314" i="1"/>
  <c r="Z314" i="1"/>
  <c r="Z315" i="1" s="1"/>
  <c r="Y320" i="1"/>
  <c r="BP318" i="1"/>
  <c r="BN318" i="1"/>
  <c r="Z318" i="1"/>
  <c r="BP351" i="1"/>
  <c r="BN351" i="1"/>
  <c r="Z351" i="1"/>
  <c r="Y371" i="1"/>
  <c r="BP365" i="1"/>
  <c r="BN365" i="1"/>
  <c r="Z365" i="1"/>
  <c r="BP383" i="1"/>
  <c r="BN383" i="1"/>
  <c r="Z383" i="1"/>
  <c r="BP400" i="1"/>
  <c r="BN400" i="1"/>
  <c r="Z400" i="1"/>
  <c r="J9" i="1"/>
  <c r="Z24" i="1"/>
  <c r="BN24" i="1"/>
  <c r="C640" i="1"/>
  <c r="Z38" i="1"/>
  <c r="BN38" i="1"/>
  <c r="Z49" i="1"/>
  <c r="BN49" i="1"/>
  <c r="Z53" i="1"/>
  <c r="BN53" i="1"/>
  <c r="Z59" i="1"/>
  <c r="BN59" i="1"/>
  <c r="BP59" i="1"/>
  <c r="Z67" i="1"/>
  <c r="BN67" i="1"/>
  <c r="Z75" i="1"/>
  <c r="BN75" i="1"/>
  <c r="Z79" i="1"/>
  <c r="BN79" i="1"/>
  <c r="Z97" i="1"/>
  <c r="BN97" i="1"/>
  <c r="Z98" i="1"/>
  <c r="BN98" i="1"/>
  <c r="Z99" i="1"/>
  <c r="BN99" i="1"/>
  <c r="Z105" i="1"/>
  <c r="BN105" i="1"/>
  <c r="Y11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BP215" i="1"/>
  <c r="Z219" i="1"/>
  <c r="BN219" i="1"/>
  <c r="Z223" i="1"/>
  <c r="BN223" i="1"/>
  <c r="Y234" i="1"/>
  <c r="Z232" i="1"/>
  <c r="BN232" i="1"/>
  <c r="K640" i="1"/>
  <c r="Z241" i="1"/>
  <c r="BN241" i="1"/>
  <c r="Y255" i="1"/>
  <c r="Z248" i="1"/>
  <c r="BN248" i="1"/>
  <c r="Z252" i="1"/>
  <c r="BN252" i="1"/>
  <c r="Z258" i="1"/>
  <c r="Z259" i="1" s="1"/>
  <c r="BN258" i="1"/>
  <c r="BP258" i="1"/>
  <c r="Y259" i="1"/>
  <c r="Z263" i="1"/>
  <c r="BP271" i="1"/>
  <c r="BN271" i="1"/>
  <c r="Z271" i="1"/>
  <c r="BP290" i="1"/>
  <c r="BN290" i="1"/>
  <c r="Z290" i="1"/>
  <c r="Y335" i="1"/>
  <c r="Y334" i="1"/>
  <c r="BP333" i="1"/>
  <c r="BN333" i="1"/>
  <c r="Z333" i="1"/>
  <c r="Z334" i="1" s="1"/>
  <c r="U640" i="1"/>
  <c r="Y339" i="1"/>
  <c r="BP338" i="1"/>
  <c r="BN338" i="1"/>
  <c r="Z338" i="1"/>
  <c r="Z339" i="1" s="1"/>
  <c r="Y344" i="1"/>
  <c r="Y343" i="1"/>
  <c r="BP342" i="1"/>
  <c r="BN342" i="1"/>
  <c r="Z342" i="1"/>
  <c r="Z343" i="1" s="1"/>
  <c r="Y356" i="1"/>
  <c r="BP347" i="1"/>
  <c r="BN347" i="1"/>
  <c r="Z347" i="1"/>
  <c r="BP359" i="1"/>
  <c r="BN359" i="1"/>
  <c r="Z359" i="1"/>
  <c r="BP369" i="1"/>
  <c r="BN369" i="1"/>
  <c r="Z369" i="1"/>
  <c r="BP389" i="1"/>
  <c r="BN389" i="1"/>
  <c r="Z389" i="1"/>
  <c r="BP410" i="1"/>
  <c r="BN410" i="1"/>
  <c r="Z410" i="1"/>
  <c r="Y443" i="1"/>
  <c r="Z434" i="1"/>
  <c r="Y455" i="1"/>
  <c r="BP450" i="1"/>
  <c r="BN450" i="1"/>
  <c r="Z450" i="1"/>
  <c r="BP471" i="1"/>
  <c r="BN471" i="1"/>
  <c r="Z471" i="1"/>
  <c r="BP477" i="1"/>
  <c r="BN477" i="1"/>
  <c r="Z477" i="1"/>
  <c r="BP493" i="1"/>
  <c r="BN493" i="1"/>
  <c r="Z493" i="1"/>
  <c r="BP517" i="1"/>
  <c r="BN517" i="1"/>
  <c r="Z517" i="1"/>
  <c r="BP522" i="1"/>
  <c r="BN522" i="1"/>
  <c r="Z522" i="1"/>
  <c r="BP531" i="1"/>
  <c r="BN531" i="1"/>
  <c r="Z531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T640" i="1"/>
  <c r="Y377" i="1"/>
  <c r="Y385" i="1"/>
  <c r="Y391" i="1"/>
  <c r="W640" i="1"/>
  <c r="Y402" i="1"/>
  <c r="Y417" i="1"/>
  <c r="BP406" i="1"/>
  <c r="BP414" i="1"/>
  <c r="BN414" i="1"/>
  <c r="Z414" i="1"/>
  <c r="BP440" i="1"/>
  <c r="BN440" i="1"/>
  <c r="Z440" i="1"/>
  <c r="BP451" i="1"/>
  <c r="BN451" i="1"/>
  <c r="Z451" i="1"/>
  <c r="BP472" i="1"/>
  <c r="BN472" i="1"/>
  <c r="Z472" i="1"/>
  <c r="AA640" i="1"/>
  <c r="BP488" i="1"/>
  <c r="BN488" i="1"/>
  <c r="Z488" i="1"/>
  <c r="BP494" i="1"/>
  <c r="BN494" i="1"/>
  <c r="Z494" i="1"/>
  <c r="BP521" i="1"/>
  <c r="BN521" i="1"/>
  <c r="Z521" i="1"/>
  <c r="BP528" i="1"/>
  <c r="BN528" i="1"/>
  <c r="Z528" i="1"/>
  <c r="BP558" i="1"/>
  <c r="BN558" i="1"/>
  <c r="Z558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Y483" i="1"/>
  <c r="AB640" i="1"/>
  <c r="Y565" i="1"/>
  <c r="Y27" i="1"/>
  <c r="Y31" i="1"/>
  <c r="Y41" i="1"/>
  <c r="Y45" i="1"/>
  <c r="Y56" i="1"/>
  <c r="Y64" i="1"/>
  <c r="Y72" i="1"/>
  <c r="Y80" i="1"/>
  <c r="Y87" i="1"/>
  <c r="E640" i="1"/>
  <c r="Y93" i="1"/>
  <c r="BP90" i="1"/>
  <c r="BN90" i="1"/>
  <c r="Z90" i="1"/>
  <c r="H9" i="1"/>
  <c r="B640" i="1"/>
  <c r="X631" i="1"/>
  <c r="X632" i="1"/>
  <c r="Z23" i="1"/>
  <c r="BN23" i="1"/>
  <c r="Z25" i="1"/>
  <c r="BN25" i="1"/>
  <c r="Y26" i="1"/>
  <c r="X630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BN43" i="1"/>
  <c r="BP43" i="1"/>
  <c r="D640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BN74" i="1"/>
  <c r="BP74" i="1"/>
  <c r="Z76" i="1"/>
  <c r="BN76" i="1"/>
  <c r="Z78" i="1"/>
  <c r="BN78" i="1"/>
  <c r="Y86" i="1"/>
  <c r="Z84" i="1"/>
  <c r="BN84" i="1"/>
  <c r="BP85" i="1"/>
  <c r="BN85" i="1"/>
  <c r="BP92" i="1"/>
  <c r="BN92" i="1"/>
  <c r="Z92" i="1"/>
  <c r="Y94" i="1"/>
  <c r="Y107" i="1"/>
  <c r="BP96" i="1"/>
  <c r="BN96" i="1"/>
  <c r="Z96" i="1"/>
  <c r="Y106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Y235" i="1"/>
  <c r="Y242" i="1"/>
  <c r="Y284" i="1"/>
  <c r="Y293" i="1"/>
  <c r="Y321" i="1"/>
  <c r="Y326" i="1"/>
  <c r="Y330" i="1"/>
  <c r="Y362" i="1"/>
  <c r="Y372" i="1"/>
  <c r="Y378" i="1"/>
  <c r="Y384" i="1"/>
  <c r="Y390" i="1"/>
  <c r="Y401" i="1"/>
  <c r="Z420" i="1"/>
  <c r="BN420" i="1"/>
  <c r="Y421" i="1"/>
  <c r="Y427" i="1"/>
  <c r="Z429" i="1"/>
  <c r="Z430" i="1" s="1"/>
  <c r="BN429" i="1"/>
  <c r="BP429" i="1"/>
  <c r="Y430" i="1"/>
  <c r="BN434" i="1"/>
  <c r="BP434" i="1"/>
  <c r="Z436" i="1"/>
  <c r="BN436" i="1"/>
  <c r="BP441" i="1"/>
  <c r="BN441" i="1"/>
  <c r="Z441" i="1"/>
  <c r="Y448" i="1"/>
  <c r="BP445" i="1"/>
  <c r="BN445" i="1"/>
  <c r="Z445" i="1"/>
  <c r="BP454" i="1"/>
  <c r="BN454" i="1"/>
  <c r="Z454" i="1"/>
  <c r="Y456" i="1"/>
  <c r="Z640" i="1"/>
  <c r="Y479" i="1"/>
  <c r="BP464" i="1"/>
  <c r="BN464" i="1"/>
  <c r="Z464" i="1"/>
  <c r="Y478" i="1"/>
  <c r="BP466" i="1"/>
  <c r="BN466" i="1"/>
  <c r="Z46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Z231" i="1"/>
  <c r="BN231" i="1"/>
  <c r="Z233" i="1"/>
  <c r="BN233" i="1"/>
  <c r="Z238" i="1"/>
  <c r="BN238" i="1"/>
  <c r="BP238" i="1"/>
  <c r="Z240" i="1"/>
  <c r="BN240" i="1"/>
  <c r="Y243" i="1"/>
  <c r="L640" i="1"/>
  <c r="Z247" i="1"/>
  <c r="BN247" i="1"/>
  <c r="Z249" i="1"/>
  <c r="BN249" i="1"/>
  <c r="Z251" i="1"/>
  <c r="BN251" i="1"/>
  <c r="Z253" i="1"/>
  <c r="BN253" i="1"/>
  <c r="Y256" i="1"/>
  <c r="M640" i="1"/>
  <c r="Z264" i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Y285" i="1"/>
  <c r="Q640" i="1"/>
  <c r="Z289" i="1"/>
  <c r="BN289" i="1"/>
  <c r="Z291" i="1"/>
  <c r="BN291" i="1"/>
  <c r="Y294" i="1"/>
  <c r="Y299" i="1"/>
  <c r="S640" i="1"/>
  <c r="Y312" i="1"/>
  <c r="Z319" i="1"/>
  <c r="Z320" i="1" s="1"/>
  <c r="BN319" i="1"/>
  <c r="Z324" i="1"/>
  <c r="Z325" i="1" s="1"/>
  <c r="BN324" i="1"/>
  <c r="BP324" i="1"/>
  <c r="Y325" i="1"/>
  <c r="Z328" i="1"/>
  <c r="Z330" i="1" s="1"/>
  <c r="BN328" i="1"/>
  <c r="BP328" i="1"/>
  <c r="Y340" i="1"/>
  <c r="V640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Z366" i="1"/>
  <c r="BN366" i="1"/>
  <c r="Z368" i="1"/>
  <c r="BN368" i="1"/>
  <c r="Z370" i="1"/>
  <c r="BN370" i="1"/>
  <c r="Z374" i="1"/>
  <c r="BN374" i="1"/>
  <c r="BP374" i="1"/>
  <c r="Z376" i="1"/>
  <c r="BN376" i="1"/>
  <c r="Z382" i="1"/>
  <c r="Z384" i="1" s="1"/>
  <c r="BN382" i="1"/>
  <c r="Z388" i="1"/>
  <c r="Z390" i="1" s="1"/>
  <c r="BN388" i="1"/>
  <c r="Y396" i="1"/>
  <c r="Z399" i="1"/>
  <c r="Z401" i="1" s="1"/>
  <c r="BN399" i="1"/>
  <c r="X640" i="1"/>
  <c r="Z407" i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Z424" i="1"/>
  <c r="BN424" i="1"/>
  <c r="BP424" i="1"/>
  <c r="Z425" i="1"/>
  <c r="BN425" i="1"/>
  <c r="Y442" i="1"/>
  <c r="Y640" i="1"/>
  <c r="Z435" i="1"/>
  <c r="BN435" i="1"/>
  <c r="Z437" i="1"/>
  <c r="BN437" i="1"/>
  <c r="BP439" i="1"/>
  <c r="BN439" i="1"/>
  <c r="Z439" i="1"/>
  <c r="Y447" i="1"/>
  <c r="BP452" i="1"/>
  <c r="BN452" i="1"/>
  <c r="Z452" i="1"/>
  <c r="BP465" i="1"/>
  <c r="BN465" i="1"/>
  <c r="Z465" i="1"/>
  <c r="Y484" i="1"/>
  <c r="Y489" i="1"/>
  <c r="Y497" i="1"/>
  <c r="Y503" i="1"/>
  <c r="Y508" i="1"/>
  <c r="Y512" i="1"/>
  <c r="Y532" i="1"/>
  <c r="Y555" i="1"/>
  <c r="Y561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AC640" i="1"/>
  <c r="Z467" i="1"/>
  <c r="BN467" i="1"/>
  <c r="Z470" i="1"/>
  <c r="BN470" i="1"/>
  <c r="Z473" i="1"/>
  <c r="BN473" i="1"/>
  <c r="Z476" i="1"/>
  <c r="BN476" i="1"/>
  <c r="Z482" i="1"/>
  <c r="Z483" i="1" s="1"/>
  <c r="BN482" i="1"/>
  <c r="Z487" i="1"/>
  <c r="BN487" i="1"/>
  <c r="BP487" i="1"/>
  <c r="Y490" i="1"/>
  <c r="Z492" i="1"/>
  <c r="BN492" i="1"/>
  <c r="BP492" i="1"/>
  <c r="Z495" i="1"/>
  <c r="BN495" i="1"/>
  <c r="Z500" i="1"/>
  <c r="BN500" i="1"/>
  <c r="BP500" i="1"/>
  <c r="Z501" i="1"/>
  <c r="BN501" i="1"/>
  <c r="Y502" i="1"/>
  <c r="Z506" i="1"/>
  <c r="Z507" i="1" s="1"/>
  <c r="BN506" i="1"/>
  <c r="BP506" i="1"/>
  <c r="Z510" i="1"/>
  <c r="Z511" i="1" s="1"/>
  <c r="BN510" i="1"/>
  <c r="BP510" i="1"/>
  <c r="Z516" i="1"/>
  <c r="BN516" i="1"/>
  <c r="BP516" i="1"/>
  <c r="Z518" i="1"/>
  <c r="BN518" i="1"/>
  <c r="Z520" i="1"/>
  <c r="BN520" i="1"/>
  <c r="Z523" i="1"/>
  <c r="BN523" i="1"/>
  <c r="Z525" i="1"/>
  <c r="BN525" i="1"/>
  <c r="Z526" i="1"/>
  <c r="BN526" i="1"/>
  <c r="Z527" i="1"/>
  <c r="BN527" i="1"/>
  <c r="Z529" i="1"/>
  <c r="BN529" i="1"/>
  <c r="Z530" i="1"/>
  <c r="BN530" i="1"/>
  <c r="Y533" i="1"/>
  <c r="Z542" i="1"/>
  <c r="BN542" i="1"/>
  <c r="BP542" i="1"/>
  <c r="Z543" i="1"/>
  <c r="BN543" i="1"/>
  <c r="Z544" i="1"/>
  <c r="BN544" i="1"/>
  <c r="Z545" i="1"/>
  <c r="BN545" i="1"/>
  <c r="Z546" i="1"/>
  <c r="BN546" i="1"/>
  <c r="Z547" i="1"/>
  <c r="BN547" i="1"/>
  <c r="Z549" i="1"/>
  <c r="BN549" i="1"/>
  <c r="Z550" i="1"/>
  <c r="BN550" i="1"/>
  <c r="Z553" i="1"/>
  <c r="BN553" i="1"/>
  <c r="Z557" i="1"/>
  <c r="BN557" i="1"/>
  <c r="BP557" i="1"/>
  <c r="Z559" i="1"/>
  <c r="BN559" i="1"/>
  <c r="Z563" i="1"/>
  <c r="BN563" i="1"/>
  <c r="BP563" i="1"/>
  <c r="Z564" i="1"/>
  <c r="BN564" i="1"/>
  <c r="Y577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BP607" i="1"/>
  <c r="BN607" i="1"/>
  <c r="Z607" i="1"/>
  <c r="AF640" i="1"/>
  <c r="BP627" i="1"/>
  <c r="BN627" i="1"/>
  <c r="Z627" i="1"/>
  <c r="Y629" i="1"/>
  <c r="AE640" i="1"/>
  <c r="Y616" i="1"/>
  <c r="Z609" i="1" l="1"/>
  <c r="Z577" i="1"/>
  <c r="Z565" i="1"/>
  <c r="Z554" i="1"/>
  <c r="Z532" i="1"/>
  <c r="Z502" i="1"/>
  <c r="Z455" i="1"/>
  <c r="Z377" i="1"/>
  <c r="Z212" i="1"/>
  <c r="Z167" i="1"/>
  <c r="Z154" i="1"/>
  <c r="Z144" i="1"/>
  <c r="Z121" i="1"/>
  <c r="Z447" i="1"/>
  <c r="Z86" i="1"/>
  <c r="Z80" i="1"/>
  <c r="Z45" i="1"/>
  <c r="Z40" i="1"/>
  <c r="Z442" i="1"/>
  <c r="Z371" i="1"/>
  <c r="Z355" i="1"/>
  <c r="Z272" i="1"/>
  <c r="Z255" i="1"/>
  <c r="Z190" i="1"/>
  <c r="Z133" i="1"/>
  <c r="Z56" i="1"/>
  <c r="Y631" i="1"/>
  <c r="Z489" i="1"/>
  <c r="Z416" i="1"/>
  <c r="Z293" i="1"/>
  <c r="Z234" i="1"/>
  <c r="Z227" i="1"/>
  <c r="Z115" i="1"/>
  <c r="Z63" i="1"/>
  <c r="Y632" i="1"/>
  <c r="Z26" i="1"/>
  <c r="Z602" i="1"/>
  <c r="Z584" i="1"/>
  <c r="Y633" i="1"/>
  <c r="Z594" i="1"/>
  <c r="Z93" i="1"/>
  <c r="Z560" i="1"/>
  <c r="Z496" i="1"/>
  <c r="Z628" i="1"/>
  <c r="Z426" i="1"/>
  <c r="Z362" i="1"/>
  <c r="Z242" i="1"/>
  <c r="Z478" i="1"/>
  <c r="Z106" i="1"/>
  <c r="Z71" i="1"/>
  <c r="Z635" i="1" s="1"/>
  <c r="Y634" i="1"/>
  <c r="X633" i="1"/>
  <c r="Y630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<sst xmlns="http://schemas.openxmlformats.org/spreadsheetml/2006/main" count="2958" uniqueCount="1056">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</sst>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45733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Понедельник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57</v>
      </c>
      <c r="Y35" s="728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59.295833333333327</v>
      </c>
      <c r="BN35" s="64">
        <f>IFERROR(Y35*I35/H35,"0")</f>
        <v>67.410000000000011</v>
      </c>
      <c r="BO35" s="64">
        <f>IFERROR(1/J35*(X35/H35),"0")</f>
        <v>8.2465277777777776E-2</v>
      </c>
      <c r="BP35" s="64">
        <f>IFERROR(1/J35*(Y35/H35),"0")</f>
        <v>9.3750000000000014E-2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5.2777777777777777</v>
      </c>
      <c r="Y40" s="729">
        <f>IFERROR(Y35/H35,"0")+IFERROR(Y36/H36,"0")+IFERROR(Y37/H37,"0")+IFERROR(Y38/H38,"0")+IFERROR(Y39/H39,"0")</f>
        <v>6.0000000000000009</v>
      </c>
      <c r="Z40" s="729">
        <f>IFERROR(IF(Z35="",0,Z35),"0")+IFERROR(IF(Z36="",0,Z36),"0")+IFERROR(IF(Z37="",0,Z37),"0")+IFERROR(IF(Z38="",0,Z38),"0")+IFERROR(IF(Z39="",0,Z39),"0")</f>
        <v>0.11388000000000001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57</v>
      </c>
      <c r="Y41" s="729">
        <f>IFERROR(SUM(Y35:Y39),"0")</f>
        <v>64.800000000000011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41</v>
      </c>
      <c r="Y59" s="728">
        <f>IFERROR(IF(X59="",0,CEILING((X59/$H59),1)*$H59),"")</f>
        <v>43.2</v>
      </c>
      <c r="Z59" s="36">
        <f>IFERROR(IF(Y59=0,"",ROUNDUP(Y59/H59,0)*0.01898),"")</f>
        <v>7.5920000000000001E-2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42.651388888888889</v>
      </c>
      <c r="BN59" s="64">
        <f>IFERROR(Y59*I59/H59,"0")</f>
        <v>44.94</v>
      </c>
      <c r="BO59" s="64">
        <f>IFERROR(1/J59*(X59/H59),"0")</f>
        <v>5.9317129629629622E-2</v>
      </c>
      <c r="BP59" s="64">
        <f>IFERROR(1/J59*(Y59/H59),"0")</f>
        <v>6.25E-2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3.7962962962962958</v>
      </c>
      <c r="Y63" s="729">
        <f>IFERROR(Y59/H59,"0")+IFERROR(Y60/H60,"0")+IFERROR(Y61/H61,"0")+IFERROR(Y62/H62,"0")</f>
        <v>4</v>
      </c>
      <c r="Z63" s="729">
        <f>IFERROR(IF(Z59="",0,Z59),"0")+IFERROR(IF(Z60="",0,Z60),"0")+IFERROR(IF(Z61="",0,Z61),"0")+IFERROR(IF(Z62="",0,Z62),"0")</f>
        <v>7.5920000000000001E-2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41</v>
      </c>
      <c r="Y64" s="729">
        <f>IFERROR(SUM(Y59:Y62),"0")</f>
        <v>43.2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8</v>
      </c>
      <c r="Y70" s="72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4.4444444444444446</v>
      </c>
      <c r="Y71" s="729">
        <f>IFERROR(Y66/H66,"0")+IFERROR(Y67/H67,"0")+IFERROR(Y68/H68,"0")+IFERROR(Y69/H69,"0")+IFERROR(Y70/H70,"0")</f>
        <v>5</v>
      </c>
      <c r="Z71" s="729">
        <f>IFERROR(IF(Z66="",0,Z66),"0")+IFERROR(IF(Z67="",0,Z67),"0")+IFERROR(IF(Z68="",0,Z68),"0")+IFERROR(IF(Z69="",0,Z69),"0")+IFERROR(IF(Z70="",0,Z70),"0")</f>
        <v>2.5100000000000001E-2</v>
      </c>
      <c r="AA71" s="730"/>
      <c r="AB71" s="730"/>
      <c r="AC71" s="730"/>
    </row>
    <row r="72" spans="1:68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8</v>
      </c>
      <c r="Y72" s="729">
        <f>IFERROR(SUM(Y66:Y70),"0")</f>
        <v>9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60</v>
      </c>
      <c r="Y92" s="728">
        <f>IFERROR(IF(X92="",0,CEILING((X92/$H92),1)*$H92),"")</f>
        <v>63</v>
      </c>
      <c r="Z92" s="36">
        <f>IFERROR(IF(Y92=0,"",ROUNDUP(Y92/H92,0)*0.00902),"")</f>
        <v>0.12628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62.800000000000004</v>
      </c>
      <c r="BN92" s="64">
        <f>IFERROR(Y92*I92/H92,"0")</f>
        <v>65.94</v>
      </c>
      <c r="BO92" s="64">
        <f>IFERROR(1/J92*(X92/H92),"0")</f>
        <v>0.10101010101010102</v>
      </c>
      <c r="BP92" s="64">
        <f>IFERROR(1/J92*(Y92/H92),"0")</f>
        <v>0.10606060606060606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13.333333333333334</v>
      </c>
      <c r="Y93" s="729">
        <f>IFERROR(Y90/H90,"0")+IFERROR(Y91/H91,"0")+IFERROR(Y92/H92,"0")</f>
        <v>14</v>
      </c>
      <c r="Z93" s="729">
        <f>IFERROR(IF(Z90="",0,Z90),"0")+IFERROR(IF(Z91="",0,Z91),"0")+IFERROR(IF(Z92="",0,Z92),"0")</f>
        <v>0.12628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60</v>
      </c>
      <c r="Y94" s="729">
        <f>IFERROR(SUM(Y90:Y92),"0")</f>
        <v>63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35</v>
      </c>
      <c r="Y97" s="728">
        <f t="shared" si="10"/>
        <v>42</v>
      </c>
      <c r="Z97" s="36">
        <f>IFERROR(IF(Y97=0,"",ROUNDUP(Y97/H97,0)*0.01898),"")</f>
        <v>9.4899999999999998E-2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37.162500000000001</v>
      </c>
      <c r="BN97" s="64">
        <f t="shared" si="12"/>
        <v>44.594999999999999</v>
      </c>
      <c r="BO97" s="64">
        <f t="shared" si="13"/>
        <v>6.5104166666666657E-2</v>
      </c>
      <c r="BP97" s="64">
        <f t="shared" si="14"/>
        <v>7.8125E-2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4.1666666666666661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9.4899999999999998E-2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35</v>
      </c>
      <c r="Y107" s="729">
        <f>IFERROR(SUM(Y96:Y105),"0")</f>
        <v>42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49</v>
      </c>
      <c r="Y111" s="728">
        <f>IFERROR(IF(X111="",0,CEILING((X111/$H111),1)*$H111),"")</f>
        <v>56</v>
      </c>
      <c r="Z111" s="36">
        <f>IFERROR(IF(Y111=0,"",ROUNDUP(Y111/H111,0)*0.01898),"")</f>
        <v>9.4899999999999998E-2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50.903125000000003</v>
      </c>
      <c r="BN111" s="64">
        <f>IFERROR(Y111*I111/H111,"0")</f>
        <v>58.174999999999997</v>
      </c>
      <c r="BO111" s="64">
        <f>IFERROR(1/J111*(X111/H111),"0")</f>
        <v>6.8359375E-2</v>
      </c>
      <c r="BP111" s="64">
        <f>IFERROR(1/J111*(Y111/H111),"0")</f>
        <v>7.8125E-2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35</v>
      </c>
      <c r="Y113" s="728">
        <f>IFERROR(IF(X113="",0,CEILING((X113/$H113),1)*$H113),"")</f>
        <v>36</v>
      </c>
      <c r="Z113" s="36">
        <f>IFERROR(IF(Y113=0,"",ROUNDUP(Y113/H113,0)*0.00902),"")</f>
        <v>7.2160000000000002E-2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36.633333333333333</v>
      </c>
      <c r="BN113" s="64">
        <f>IFERROR(Y113*I113/H113,"0")</f>
        <v>37.68</v>
      </c>
      <c r="BO113" s="64">
        <f>IFERROR(1/J113*(X113/H113),"0")</f>
        <v>5.8922558922558925E-2</v>
      </c>
      <c r="BP113" s="64">
        <f>IFERROR(1/J113*(Y113/H113),"0")</f>
        <v>6.0606060606060608E-2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12.152777777777779</v>
      </c>
      <c r="Y115" s="729">
        <f>IFERROR(Y110/H110,"0")+IFERROR(Y111/H111,"0")+IFERROR(Y112/H112,"0")+IFERROR(Y113/H113,"0")+IFERROR(Y114/H114,"0")</f>
        <v>13</v>
      </c>
      <c r="Z115" s="729">
        <f>IFERROR(IF(Z110="",0,Z110),"0")+IFERROR(IF(Z111="",0,Z111),"0")+IFERROR(IF(Z112="",0,Z112),"0")+IFERROR(IF(Z113="",0,Z113),"0")+IFERROR(IF(Z114="",0,Z114),"0")</f>
        <v>0.16705999999999999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84</v>
      </c>
      <c r="Y116" s="729">
        <f>IFERROR(SUM(Y110:Y114),"0")</f>
        <v>92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34</v>
      </c>
      <c r="Y118" s="728">
        <f>IFERROR(IF(X118="",0,CEILING((X118/$H118),1)*$H118),"")</f>
        <v>43.2</v>
      </c>
      <c r="Z118" s="36">
        <f>IFERROR(IF(Y118=0,"",ROUNDUP(Y118/H118,0)*0.01898),"")</f>
        <v>7.5920000000000001E-2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35.36944444444444</v>
      </c>
      <c r="BN118" s="64">
        <f>IFERROR(Y118*I118/H118,"0")</f>
        <v>44.94</v>
      </c>
      <c r="BO118" s="64">
        <f>IFERROR(1/J118*(X118/H118),"0")</f>
        <v>4.9189814814814811E-2</v>
      </c>
      <c r="BP118" s="64">
        <f>IFERROR(1/J118*(Y118/H118),"0")</f>
        <v>6.25E-2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22</v>
      </c>
      <c r="Y120" s="728">
        <f>IFERROR(IF(X120="",0,CEILING((X120/$H120),1)*$H120),"")</f>
        <v>24</v>
      </c>
      <c r="Z120" s="36">
        <f>IFERROR(IF(Y120=0,"",ROUNDUP(Y120/H120,0)*0.00651),"")</f>
        <v>6.5100000000000005E-2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23.650000000000002</v>
      </c>
      <c r="BN120" s="64">
        <f>IFERROR(Y120*I120/H120,"0")</f>
        <v>25.8</v>
      </c>
      <c r="BO120" s="64">
        <f>IFERROR(1/J120*(X120/H120),"0")</f>
        <v>5.0366300366300375E-2</v>
      </c>
      <c r="BP120" s="64">
        <f>IFERROR(1/J120*(Y120/H120),"0")</f>
        <v>5.4945054945054951E-2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12.314814814814817</v>
      </c>
      <c r="Y121" s="729">
        <f>IFERROR(Y118/H118,"0")+IFERROR(Y119/H119,"0")+IFERROR(Y120/H120,"0")</f>
        <v>14</v>
      </c>
      <c r="Z121" s="729">
        <f>IFERROR(IF(Z118="",0,Z118),"0")+IFERROR(IF(Z119="",0,Z119),"0")+IFERROR(IF(Z120="",0,Z120),"0")</f>
        <v>0.14102000000000001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56</v>
      </c>
      <c r="Y122" s="729">
        <f>IFERROR(SUM(Y118:Y120),"0")</f>
        <v>67.2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45</v>
      </c>
      <c r="Y125" s="728">
        <f t="shared" si="15"/>
        <v>50.400000000000006</v>
      </c>
      <c r="Z125" s="36">
        <f>IFERROR(IF(Y125=0,"",ROUNDUP(Y125/H125,0)*0.01898),"")</f>
        <v>0.11388000000000001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47.74821428571429</v>
      </c>
      <c r="BN125" s="64">
        <f t="shared" si="17"/>
        <v>53.478000000000002</v>
      </c>
      <c r="BO125" s="64">
        <f t="shared" si="18"/>
        <v>8.3705357142857137E-2</v>
      </c>
      <c r="BP125" s="64">
        <f t="shared" si="19"/>
        <v>9.375E-2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5.3571428571428568</v>
      </c>
      <c r="Y133" s="729">
        <f>IFERROR(Y124/H124,"0")+IFERROR(Y125/H125,"0")+IFERROR(Y126/H126,"0")+IFERROR(Y127/H127,"0")+IFERROR(Y128/H128,"0")+IFERROR(Y129/H129,"0")+IFERROR(Y130/H130,"0")+IFERROR(Y131/H131,"0")+IFERROR(Y132/H132,"0")</f>
        <v>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0.11388000000000001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45</v>
      </c>
      <c r="Y134" s="729">
        <f>IFERROR(SUM(Y124:Y132),"0")</f>
        <v>50.400000000000006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14</v>
      </c>
      <c r="Y177" s="728">
        <f>IFERROR(IF(X177="",0,CEILING((X177/$H177),1)*$H177),"")</f>
        <v>15.84</v>
      </c>
      <c r="Z177" s="36">
        <f>IFERROR(IF(Y177=0,"",ROUNDUP(Y177/H177,0)*0.00502),"")</f>
        <v>4.0160000000000001E-2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14.707070707070708</v>
      </c>
      <c r="BN177" s="64">
        <f>IFERROR(Y177*I177/H177,"0")</f>
        <v>16.64</v>
      </c>
      <c r="BO177" s="64">
        <f>IFERROR(1/J177*(X177/H177),"0")</f>
        <v>3.0216696883363554E-2</v>
      </c>
      <c r="BP177" s="64">
        <f>IFERROR(1/J177*(Y177/H177),"0")</f>
        <v>3.4188034188034191E-2</v>
      </c>
    </row>
    <row r="178" spans="1:68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7.0707070707070709</v>
      </c>
      <c r="Y178" s="729">
        <f>IFERROR(Y177/H177,"0")</f>
        <v>8</v>
      </c>
      <c r="Z178" s="729">
        <f>IFERROR(IF(Z177="",0,Z177),"0")</f>
        <v>4.0160000000000001E-2</v>
      </c>
      <c r="AA178" s="730"/>
      <c r="AB178" s="730"/>
      <c r="AC178" s="730"/>
    </row>
    <row r="179" spans="1:68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14</v>
      </c>
      <c r="Y179" s="729">
        <f>IFERROR(SUM(Y177:Y177),"0")</f>
        <v>15.84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78</v>
      </c>
      <c r="Y181" s="728">
        <f t="shared" ref="Y181:Y189" si="21">IFERROR(IF(X181="",0,CEILING((X181/$H181),1)*$H181),"")</f>
        <v>79.8</v>
      </c>
      <c r="Z181" s="36">
        <f>IFERROR(IF(Y181=0,"",ROUNDUP(Y181/H181,0)*0.00902),"")</f>
        <v>0.17138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83.014285714285705</v>
      </c>
      <c r="BN181" s="64">
        <f t="shared" ref="BN181:BN189" si="23">IFERROR(Y181*I181/H181,"0")</f>
        <v>84.929999999999993</v>
      </c>
      <c r="BO181" s="64">
        <f t="shared" ref="BO181:BO189" si="24">IFERROR(1/J181*(X181/H181),"0")</f>
        <v>0.14069264069264067</v>
      </c>
      <c r="BP181" s="64">
        <f t="shared" ref="BP181:BP189" si="25">IFERROR(1/J181*(Y181/H181),"0")</f>
        <v>0.14393939393939395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64</v>
      </c>
      <c r="Y183" s="728">
        <f t="shared" si="21"/>
        <v>67.2</v>
      </c>
      <c r="Z183" s="36">
        <f>IFERROR(IF(Y183=0,"",ROUNDUP(Y183/H183,0)*0.00902),"")</f>
        <v>0.14432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67.2</v>
      </c>
      <c r="BN183" s="64">
        <f t="shared" si="23"/>
        <v>70.56</v>
      </c>
      <c r="BO183" s="64">
        <f t="shared" si="24"/>
        <v>0.11544011544011544</v>
      </c>
      <c r="BP183" s="64">
        <f t="shared" si="25"/>
        <v>0.12121212121212122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33.80952380952381</v>
      </c>
      <c r="Y190" s="729">
        <f>IFERROR(Y181/H181,"0")+IFERROR(Y182/H182,"0")+IFERROR(Y183/H183,"0")+IFERROR(Y184/H184,"0")+IFERROR(Y185/H185,"0")+IFERROR(Y186/H186,"0")+IFERROR(Y187/H187,"0")+IFERROR(Y188/H188,"0")+IFERROR(Y189/H189,"0")</f>
        <v>35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0.31569999999999998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142</v>
      </c>
      <c r="Y191" s="729">
        <f>IFERROR(SUM(Y181:Y189),"0")</f>
        <v>147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33</v>
      </c>
      <c r="Y205" s="728">
        <f t="shared" si="26"/>
        <v>37.800000000000004</v>
      </c>
      <c r="Z205" s="36">
        <f>IFERROR(IF(Y205=0,"",ROUNDUP(Y205/H205,0)*0.00902),"")</f>
        <v>6.3140000000000002E-2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34.283333333333339</v>
      </c>
      <c r="BN205" s="64">
        <f t="shared" si="28"/>
        <v>39.270000000000003</v>
      </c>
      <c r="BO205" s="64">
        <f t="shared" si="29"/>
        <v>4.6296296296296294E-2</v>
      </c>
      <c r="BP205" s="64">
        <f t="shared" si="30"/>
        <v>5.3030303030303032E-2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13</v>
      </c>
      <c r="Y211" s="728">
        <f t="shared" si="26"/>
        <v>14.4</v>
      </c>
      <c r="Z211" s="36">
        <f>IFERROR(IF(Y211=0,"",ROUNDUP(Y211/H211,0)*0.00502),"")</f>
        <v>4.0160000000000001E-2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13.722222222222221</v>
      </c>
      <c r="BN211" s="64">
        <f t="shared" si="28"/>
        <v>15.2</v>
      </c>
      <c r="BO211" s="64">
        <f t="shared" si="29"/>
        <v>3.0864197530864203E-2</v>
      </c>
      <c r="BP211" s="64">
        <f t="shared" si="30"/>
        <v>3.4188034188034191E-2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13.333333333333332</v>
      </c>
      <c r="Y212" s="729">
        <f>IFERROR(Y204/H204,"0")+IFERROR(Y205/H205,"0")+IFERROR(Y206/H206,"0")+IFERROR(Y207/H207,"0")+IFERROR(Y208/H208,"0")+IFERROR(Y209/H209,"0")+IFERROR(Y210/H210,"0")+IFERROR(Y211/H211,"0")</f>
        <v>15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0.1033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46</v>
      </c>
      <c r="Y213" s="729">
        <f>IFERROR(SUM(Y204:Y211),"0")</f>
        <v>52.2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26</v>
      </c>
      <c r="Y219" s="728">
        <f t="shared" si="31"/>
        <v>26.4</v>
      </c>
      <c r="Z219" s="36">
        <f t="shared" ref="Z219:Z226" si="36">IFERROR(IF(Y219=0,"",ROUNDUP(Y219/H219,0)*0.00651),"")</f>
        <v>7.1610000000000007E-2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28.925000000000001</v>
      </c>
      <c r="BN219" s="64">
        <f t="shared" si="33"/>
        <v>29.37</v>
      </c>
      <c r="BO219" s="64">
        <f t="shared" si="34"/>
        <v>5.9523809523809534E-2</v>
      </c>
      <c r="BP219" s="64">
        <f t="shared" si="35"/>
        <v>6.0439560439560447E-2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30</v>
      </c>
      <c r="Y221" s="728">
        <f t="shared" si="31"/>
        <v>31.2</v>
      </c>
      <c r="Z221" s="36">
        <f t="shared" si="36"/>
        <v>8.4629999999999997E-2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33.150000000000006</v>
      </c>
      <c r="BN221" s="64">
        <f t="shared" si="33"/>
        <v>34.476000000000006</v>
      </c>
      <c r="BO221" s="64">
        <f t="shared" si="34"/>
        <v>6.8681318681318687E-2</v>
      </c>
      <c r="BP221" s="64">
        <f t="shared" si="35"/>
        <v>7.1428571428571438E-2</v>
      </c>
    </row>
    <row r="222" spans="1:68" ht="27" hidden="1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23.333333333333336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24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0.15623999999999999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56</v>
      </c>
      <c r="Y228" s="729">
        <f>IFERROR(SUM(Y215:Y226),"0")</f>
        <v>57.599999999999994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53</v>
      </c>
      <c r="Y232" s="728">
        <f>IFERROR(IF(X232="",0,CEILING((X232/$H232),1)*$H232),"")</f>
        <v>55.199999999999996</v>
      </c>
      <c r="Z232" s="36">
        <f>IFERROR(IF(Y232=0,"",ROUNDUP(Y232/H232,0)*0.00651),"")</f>
        <v>0.14973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58.565000000000005</v>
      </c>
      <c r="BN232" s="64">
        <f>IFERROR(Y232*I232/H232,"0")</f>
        <v>60.996000000000002</v>
      </c>
      <c r="BO232" s="64">
        <f>IFERROR(1/J232*(X232/H232),"0")</f>
        <v>0.12133699633699636</v>
      </c>
      <c r="BP232" s="64">
        <f>IFERROR(1/J232*(Y232/H232),"0")</f>
        <v>0.1263736263736264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22.083333333333336</v>
      </c>
      <c r="Y234" s="729">
        <f>IFERROR(Y230/H230,"0")+IFERROR(Y231/H231,"0")+IFERROR(Y232/H232,"0")+IFERROR(Y233/H233,"0")</f>
        <v>23</v>
      </c>
      <c r="Z234" s="729">
        <f>IFERROR(IF(Z230="",0,Z230),"0")+IFERROR(IF(Z231="",0,Z231),"0")+IFERROR(IF(Z232="",0,Z232),"0")+IFERROR(IF(Z233="",0,Z233),"0")</f>
        <v>0.14973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53</v>
      </c>
      <c r="Y235" s="729">
        <f>IFERROR(SUM(Y230:Y233),"0")</f>
        <v>55.199999999999996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30</v>
      </c>
      <c r="Y374" s="728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5</v>
      </c>
      <c r="Y376" s="728">
        <f>IFERROR(IF(X376="",0,CEILING((X376/$H376),1)*$H376),"")</f>
        <v>8.4</v>
      </c>
      <c r="Z376" s="36">
        <f>IFERROR(IF(Y376=0,"",ROUNDUP(Y376/H376,0)*0.01898),"")</f>
        <v>1.898E-2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5.308928571428571</v>
      </c>
      <c r="BN376" s="64">
        <f>IFERROR(Y376*I376/H376,"0")</f>
        <v>8.9190000000000005</v>
      </c>
      <c r="BO376" s="64">
        <f>IFERROR(1/J376*(X376/H376),"0")</f>
        <v>9.300595238095238E-3</v>
      </c>
      <c r="BP376" s="64">
        <f>IFERROR(1/J376*(Y376/H376),"0")</f>
        <v>1.5625E-2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4.1666666666666661</v>
      </c>
      <c r="Y377" s="729">
        <f>IFERROR(Y374/H374,"0")+IFERROR(Y375/H375,"0")+IFERROR(Y376/H376,"0")</f>
        <v>5</v>
      </c>
      <c r="Z377" s="729">
        <f>IFERROR(IF(Z374="",0,Z374),"0")+IFERROR(IF(Z375="",0,Z375),"0")+IFERROR(IF(Z376="",0,Z376),"0")</f>
        <v>9.4899999999999998E-2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35</v>
      </c>
      <c r="Y378" s="729">
        <f>IFERROR(SUM(Y374:Y376),"0")</f>
        <v>42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1430</v>
      </c>
      <c r="Y406" s="728">
        <f t="shared" ref="Y406:Y415" si="57">IFERROR(IF(X406="",0,CEILING((X406/$H406),1)*$H406),"")</f>
        <v>1440</v>
      </c>
      <c r="Z406" s="36">
        <f>IFERROR(IF(Y406=0,"",ROUNDUP(Y406/H406,0)*0.02175),"")</f>
        <v>2.0880000000000001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1475.76</v>
      </c>
      <c r="BN406" s="64">
        <f t="shared" ref="BN406:BN415" si="59">IFERROR(Y406*I406/H406,"0")</f>
        <v>1486.0800000000002</v>
      </c>
      <c r="BO406" s="64">
        <f t="shared" ref="BO406:BO415" si="60">IFERROR(1/J406*(X406/H406),"0")</f>
        <v>1.9861111111111109</v>
      </c>
      <c r="BP406" s="64">
        <f t="shared" ref="BP406:BP415" si="61">IFERROR(1/J406*(Y406/H406),"0")</f>
        <v>2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45</v>
      </c>
      <c r="Y408" s="728">
        <f t="shared" si="57"/>
        <v>45</v>
      </c>
      <c r="Z408" s="36">
        <f>IFERROR(IF(Y408=0,"",ROUNDUP(Y408/H408,0)*0.02175),"")</f>
        <v>6.5250000000000002E-2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46.440000000000005</v>
      </c>
      <c r="BN408" s="64">
        <f t="shared" si="59"/>
        <v>46.440000000000005</v>
      </c>
      <c r="BO408" s="64">
        <f t="shared" si="60"/>
        <v>6.25E-2</v>
      </c>
      <c r="BP408" s="64">
        <f t="shared" si="61"/>
        <v>6.25E-2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131</v>
      </c>
      <c r="Y410" s="728">
        <f t="shared" si="57"/>
        <v>135</v>
      </c>
      <c r="Z410" s="36">
        <f>IFERROR(IF(Y410=0,"",ROUNDUP(Y410/H410,0)*0.02175),"")</f>
        <v>0.19574999999999998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135.19200000000001</v>
      </c>
      <c r="BN410" s="64">
        <f t="shared" si="59"/>
        <v>139.32000000000002</v>
      </c>
      <c r="BO410" s="64">
        <f t="shared" si="60"/>
        <v>0.18194444444444441</v>
      </c>
      <c r="BP410" s="64">
        <f t="shared" si="61"/>
        <v>0.1875</v>
      </c>
    </row>
    <row r="411" spans="1:68" ht="37.5" hidden="1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107.06666666666666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108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2.3489999999999998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1606</v>
      </c>
      <c r="Y417" s="729">
        <f>IFERROR(SUM(Y406:Y415),"0")</f>
        <v>1620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367</v>
      </c>
      <c r="Y419" s="728">
        <f>IFERROR(IF(X419="",0,CEILING((X419/$H419),1)*$H419),"")</f>
        <v>375</v>
      </c>
      <c r="Z419" s="36">
        <f>IFERROR(IF(Y419=0,"",ROUNDUP(Y419/H419,0)*0.02175),"")</f>
        <v>0.54374999999999996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378.74399999999997</v>
      </c>
      <c r="BN419" s="64">
        <f>IFERROR(Y419*I419/H419,"0")</f>
        <v>387</v>
      </c>
      <c r="BO419" s="64">
        <f>IFERROR(1/J419*(X419/H419),"0")</f>
        <v>0.50972222222222219</v>
      </c>
      <c r="BP419" s="64">
        <f>IFERROR(1/J419*(Y419/H419),"0")</f>
        <v>0.52083333333333326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24.466666666666665</v>
      </c>
      <c r="Y421" s="729">
        <f>IFERROR(Y419/H419,"0")+IFERROR(Y420/H420,"0")</f>
        <v>25</v>
      </c>
      <c r="Z421" s="729">
        <f>IFERROR(IF(Z419="",0,Z419),"0")+IFERROR(IF(Z420="",0,Z420),"0")</f>
        <v>0.54374999999999996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367</v>
      </c>
      <c r="Y422" s="729">
        <f>IFERROR(SUM(Y419:Y420),"0")</f>
        <v>375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164</v>
      </c>
      <c r="Y429" s="728">
        <f>IFERROR(IF(X429="",0,CEILING((X429/$H429),1)*$H429),"")</f>
        <v>171</v>
      </c>
      <c r="Z429" s="36">
        <f>IFERROR(IF(Y429=0,"",ROUNDUP(Y429/H429,0)*0.01898),"")</f>
        <v>0.36062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173.45733333333334</v>
      </c>
      <c r="BN429" s="64">
        <f>IFERROR(Y429*I429/H429,"0")</f>
        <v>180.86099999999999</v>
      </c>
      <c r="BO429" s="64">
        <f>IFERROR(1/J429*(X429/H429),"0")</f>
        <v>0.28472222222222221</v>
      </c>
      <c r="BP429" s="64">
        <f>IFERROR(1/J429*(Y429/H429),"0")</f>
        <v>0.296875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18.222222222222221</v>
      </c>
      <c r="Y430" s="729">
        <f>IFERROR(Y429/H429,"0")</f>
        <v>19</v>
      </c>
      <c r="Z430" s="729">
        <f>IFERROR(IF(Z429="",0,Z429),"0")</f>
        <v>0.36062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164</v>
      </c>
      <c r="Y431" s="729">
        <f>IFERROR(SUM(Y429:Y429),"0")</f>
        <v>171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211</v>
      </c>
      <c r="Y450" s="728">
        <f>IFERROR(IF(X450="",0,CEILING((X450/$H450),1)*$H450),"")</f>
        <v>216</v>
      </c>
      <c r="Z450" s="36">
        <f>IFERROR(IF(Y450=0,"",ROUNDUP(Y450/H450,0)*0.01898),"")</f>
        <v>0.45552000000000004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223.16766666666666</v>
      </c>
      <c r="BN450" s="64">
        <f>IFERROR(Y450*I450/H450,"0")</f>
        <v>228.45599999999999</v>
      </c>
      <c r="BO450" s="64">
        <f>IFERROR(1/J450*(X450/H450),"0")</f>
        <v>0.36631944444444442</v>
      </c>
      <c r="BP450" s="64">
        <f>IFERROR(1/J450*(Y450/H450),"0")</f>
        <v>0.375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23.444444444444443</v>
      </c>
      <c r="Y455" s="729">
        <f>IFERROR(Y450/H450,"0")+IFERROR(Y451/H451,"0")+IFERROR(Y452/H452,"0")+IFERROR(Y453/H453,"0")+IFERROR(Y454/H454,"0")</f>
        <v>24</v>
      </c>
      <c r="Z455" s="729">
        <f>IFERROR(IF(Z450="",0,Z450),"0")+IFERROR(IF(Z451="",0,Z451),"0")+IFERROR(IF(Z452="",0,Z452),"0")+IFERROR(IF(Z453="",0,Z453),"0")+IFERROR(IF(Z454="",0,Z454),"0")</f>
        <v>0.45552000000000004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211</v>
      </c>
      <c r="Y456" s="729">
        <f>IFERROR(SUM(Y450:Y454),"0")</f>
        <v>216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8</v>
      </c>
      <c r="Y464" s="728">
        <f t="shared" ref="Y464:Y477" si="67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8.3111111111111118</v>
      </c>
      <c r="BN464" s="64">
        <f t="shared" ref="BN464:BN477" si="69">IFERROR(Y464*I464/H464,"0")</f>
        <v>11.22</v>
      </c>
      <c r="BO464" s="64">
        <f t="shared" ref="BO464:BO477" si="70">IFERROR(1/J464*(X464/H464),"0")</f>
        <v>1.1223344556677889E-2</v>
      </c>
      <c r="BP464" s="64">
        <f t="shared" ref="BP464:BP477" si="71">IFERROR(1/J464*(Y464/H464),"0")</f>
        <v>1.5151515151515152E-2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1.4814814814814814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1.804E-2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8</v>
      </c>
      <c r="Y479" s="729">
        <f>IFERROR(SUM(Y464:Y477),"0")</f>
        <v>10.8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17</v>
      </c>
      <c r="Y492" s="728">
        <f>IFERROR(IF(X492="",0,CEILING((X492/$H492),1)*$H492),"")</f>
        <v>21.6</v>
      </c>
      <c r="Z492" s="36">
        <f>IFERROR(IF(Y492=0,"",ROUNDUP(Y492/H492,0)*0.00902),"")</f>
        <v>3.6080000000000001E-2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17.661111111111111</v>
      </c>
      <c r="BN492" s="64">
        <f>IFERROR(Y492*I492/H492,"0")</f>
        <v>22.44</v>
      </c>
      <c r="BO492" s="64">
        <f>IFERROR(1/J492*(X492/H492),"0")</f>
        <v>2.3849607182940515E-2</v>
      </c>
      <c r="BP492" s="64">
        <f>IFERROR(1/J492*(Y492/H492),"0")</f>
        <v>3.0303030303030304E-2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3.1481481481481479</v>
      </c>
      <c r="Y496" s="729">
        <f>IFERROR(Y492/H492,"0")+IFERROR(Y493/H493,"0")+IFERROR(Y494/H494,"0")+IFERROR(Y495/H495,"0")</f>
        <v>4</v>
      </c>
      <c r="Z496" s="729">
        <f>IFERROR(IF(Z492="",0,Z492),"0")+IFERROR(IF(Z493="",0,Z493),"0")+IFERROR(IF(Z494="",0,Z494),"0")+IFERROR(IF(Z495="",0,Z495),"0")</f>
        <v>3.6080000000000001E-2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17</v>
      </c>
      <c r="Y497" s="729">
        <f>IFERROR(SUM(Y492:Y495),"0")</f>
        <v>21.6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21</v>
      </c>
      <c r="Y516" s="728">
        <f t="shared" ref="Y516:Y531" si="73">IFERROR(IF(X516="",0,CEILING((X516/$H516),1)*$H516),"")</f>
        <v>21.12</v>
      </c>
      <c r="Z516" s="36">
        <f t="shared" ref="Z516:Z521" si="74">IFERROR(IF(Y516=0,"",ROUNDUP(Y516/H516,0)*0.01196),"")</f>
        <v>4.7840000000000001E-2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22.43181818181818</v>
      </c>
      <c r="BN516" s="64">
        <f t="shared" ref="BN516:BN531" si="76">IFERROR(Y516*I516/H516,"0")</f>
        <v>22.56</v>
      </c>
      <c r="BO516" s="64">
        <f t="shared" ref="BO516:BO531" si="77">IFERROR(1/J516*(X516/H516),"0")</f>
        <v>3.8243006993006992E-2</v>
      </c>
      <c r="BP516" s="64">
        <f t="shared" ref="BP516:BP531" si="78">IFERROR(1/J516*(Y516/H516),"0")</f>
        <v>3.8461538461538464E-2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40</v>
      </c>
      <c r="Y518" s="728">
        <f t="shared" si="73"/>
        <v>42.24</v>
      </c>
      <c r="Z518" s="36">
        <f t="shared" si="74"/>
        <v>9.5680000000000001E-2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42.727272727272727</v>
      </c>
      <c r="BN518" s="64">
        <f t="shared" si="76"/>
        <v>45.12</v>
      </c>
      <c r="BO518" s="64">
        <f t="shared" si="77"/>
        <v>7.2843822843822847E-2</v>
      </c>
      <c r="BP518" s="64">
        <f t="shared" si="78"/>
        <v>7.6923076923076927E-2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5</v>
      </c>
      <c r="Y520" s="728">
        <f t="shared" si="73"/>
        <v>5.28</v>
      </c>
      <c r="Z520" s="36">
        <f t="shared" si="74"/>
        <v>1.196E-2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5.3409090909090908</v>
      </c>
      <c r="BN520" s="64">
        <f t="shared" si="76"/>
        <v>5.64</v>
      </c>
      <c r="BO520" s="64">
        <f t="shared" si="77"/>
        <v>9.1054778554778559E-3</v>
      </c>
      <c r="BP520" s="64">
        <f t="shared" si="78"/>
        <v>9.6153846153846159E-3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12.5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0.15548000000000001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66</v>
      </c>
      <c r="Y533" s="729">
        <f>IFERROR(SUM(Y516:Y531),"0")</f>
        <v>68.64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238</v>
      </c>
      <c r="Y544" s="728">
        <f t="shared" si="79"/>
        <v>242.88000000000002</v>
      </c>
      <c r="Z544" s="36">
        <f>IFERROR(IF(Y544=0,"",ROUNDUP(Y544/H544,0)*0.01196),"")</f>
        <v>0.55015999999999998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254.22727272727269</v>
      </c>
      <c r="BN544" s="64">
        <f t="shared" si="81"/>
        <v>259.44</v>
      </c>
      <c r="BO544" s="64">
        <f t="shared" si="82"/>
        <v>0.43342074592074592</v>
      </c>
      <c r="BP544" s="64">
        <f t="shared" si="83"/>
        <v>0.44230769230769235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45.075757575757571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46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0.55015999999999998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238</v>
      </c>
      <c r="Y555" s="729">
        <f>IFERROR(SUM(Y542:Y553),"0")</f>
        <v>242.88000000000002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83</v>
      </c>
      <c r="Y597" s="728">
        <f>IFERROR(IF(X597="",0,CEILING((X597/$H597),1)*$H597),"")</f>
        <v>85.8</v>
      </c>
      <c r="Z597" s="36">
        <f>IFERROR(IF(Y597=0,"",ROUNDUP(Y597/H597,0)*0.01898),"")</f>
        <v>0.20877999999999999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88.522692307692324</v>
      </c>
      <c r="BN597" s="64">
        <f>IFERROR(Y597*I597/H597,"0")</f>
        <v>91.509000000000015</v>
      </c>
      <c r="BO597" s="64">
        <f>IFERROR(1/J597*(X597/H597),"0")</f>
        <v>0.16626602564102563</v>
      </c>
      <c r="BP597" s="64">
        <f>IFERROR(1/J597*(Y597/H597),"0")</f>
        <v>0.171875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10.641025641025641</v>
      </c>
      <c r="Y602" s="729">
        <f>IFERROR(Y597/H597,"0")+IFERROR(Y598/H598,"0")+IFERROR(Y599/H599,"0")+IFERROR(Y600/H600,"0")+IFERROR(Y601/H601,"0")</f>
        <v>11</v>
      </c>
      <c r="Z602" s="729">
        <f>IFERROR(IF(Z597="",0,Z597),"0")+IFERROR(IF(Z598="",0,Z598),"0")+IFERROR(IF(Z599="",0,Z599),"0")+IFERROR(IF(Z600="",0,Z600),"0")+IFERROR(IF(Z601="",0,Z601),"0")</f>
        <v>0.20877999999999999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83</v>
      </c>
      <c r="Y603" s="729">
        <f>IFERROR(SUM(Y597:Y601),"0")</f>
        <v>85.8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3492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3613.1600000000003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3647.3708829642578</v>
      </c>
      <c r="Y631" s="729">
        <f>IFERROR(SUM(BN22:BN627),"0")</f>
        <v>3774.5810000000001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3797.3708829642578</v>
      </c>
      <c r="Y633" s="729">
        <f>GrossWeightTotalR+PalletQtyTotalR*25</f>
        <v>3924.5810000000001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410.68656436156431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429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6.3954999999999993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64.800000000000011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52.2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105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209.6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162.84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165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42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2166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216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10.8</v>
      </c>
      <c r="AA640" s="46">
        <f>IFERROR(Y487*1,"0")+IFERROR(Y488*1,"0")+IFERROR(Y492*1,"0")+IFERROR(Y493*1,"0")+IFERROR(Y494*1,"0")+IFERROR(Y495*1,"0")</f>
        <v>21.6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311.52000000000004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85.8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30,00"/>
        <filter val="1 606,00"/>
        <filter val="1,48"/>
        <filter val="10,64"/>
        <filter val="107,07"/>
        <filter val="12,15"/>
        <filter val="12,31"/>
        <filter val="12,50"/>
        <filter val="13,00"/>
        <filter val="13,33"/>
        <filter val="131,00"/>
        <filter val="14,00"/>
        <filter val="142,00"/>
        <filter val="164,00"/>
        <filter val="17,00"/>
        <filter val="18,22"/>
        <filter val="21,00"/>
        <filter val="211,00"/>
        <filter val="22,00"/>
        <filter val="22,08"/>
        <filter val="23,33"/>
        <filter val="23,44"/>
        <filter val="238,00"/>
        <filter val="24,47"/>
        <filter val="26,00"/>
        <filter val="3 492,00"/>
        <filter val="3 647,37"/>
        <filter val="3 797,37"/>
        <filter val="3,15"/>
        <filter val="3,80"/>
        <filter val="30,00"/>
        <filter val="33,00"/>
        <filter val="33,81"/>
        <filter val="34,00"/>
        <filter val="35,00"/>
        <filter val="367,00"/>
        <filter val="4,17"/>
        <filter val="4,44"/>
        <filter val="40,00"/>
        <filter val="41,00"/>
        <filter val="410,69"/>
        <filter val="45,00"/>
        <filter val="45,08"/>
        <filter val="46,00"/>
        <filter val="49,00"/>
        <filter val="5,00"/>
        <filter val="5,28"/>
        <filter val="5,36"/>
        <filter val="53,00"/>
        <filter val="56,00"/>
        <filter val="57,00"/>
        <filter val="6"/>
        <filter val="60,00"/>
        <filter val="64,00"/>
        <filter val="66,00"/>
        <filter val="7,07"/>
        <filter val="78,00"/>
        <filter val="8,00"/>
        <filter val="83,00"/>
        <filter val="84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