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AE0F8B-67A4-4002-BFEC-566FE697D6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X623" i="1"/>
  <c r="BO622" i="1"/>
  <c r="BM622" i="1"/>
  <c r="Y622" i="1"/>
  <c r="Y624" i="1" s="1"/>
  <c r="X620" i="1"/>
  <c r="X619" i="1"/>
  <c r="BO618" i="1"/>
  <c r="BM618" i="1"/>
  <c r="Y618" i="1"/>
  <c r="X616" i="1"/>
  <c r="X615" i="1"/>
  <c r="BO614" i="1"/>
  <c r="BM614" i="1"/>
  <c r="Y614" i="1"/>
  <c r="BP614" i="1" s="1"/>
  <c r="BO613" i="1"/>
  <c r="BM613" i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X555" i="1"/>
  <c r="X554" i="1"/>
  <c r="BO553" i="1"/>
  <c r="BM553" i="1"/>
  <c r="Y553" i="1"/>
  <c r="BP553" i="1" s="1"/>
  <c r="P553" i="1"/>
  <c r="BO552" i="1"/>
  <c r="BM552" i="1"/>
  <c r="Y552" i="1"/>
  <c r="BO551" i="1"/>
  <c r="BM551" i="1"/>
  <c r="Y551" i="1"/>
  <c r="P551" i="1"/>
  <c r="BO550" i="1"/>
  <c r="BM550" i="1"/>
  <c r="Y550" i="1"/>
  <c r="BP550" i="1" s="1"/>
  <c r="BO549" i="1"/>
  <c r="BM549" i="1"/>
  <c r="Y549" i="1"/>
  <c r="BP549" i="1" s="1"/>
  <c r="P549" i="1"/>
  <c r="BO548" i="1"/>
  <c r="BM548" i="1"/>
  <c r="Y548" i="1"/>
  <c r="P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BP523" i="1" s="1"/>
  <c r="P523" i="1"/>
  <c r="BO522" i="1"/>
  <c r="BM522" i="1"/>
  <c r="Y522" i="1"/>
  <c r="BO521" i="1"/>
  <c r="BM521" i="1"/>
  <c r="Y521" i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BP516" i="1" s="1"/>
  <c r="P516" i="1"/>
  <c r="X512" i="1"/>
  <c r="X511" i="1"/>
  <c r="BO510" i="1"/>
  <c r="BM510" i="1"/>
  <c r="Y510" i="1"/>
  <c r="Y512" i="1" s="1"/>
  <c r="P510" i="1"/>
  <c r="X508" i="1"/>
  <c r="X507" i="1"/>
  <c r="BO506" i="1"/>
  <c r="BM506" i="1"/>
  <c r="Y506" i="1"/>
  <c r="AC640" i="1" s="1"/>
  <c r="P506" i="1"/>
  <c r="X503" i="1"/>
  <c r="X502" i="1"/>
  <c r="BO501" i="1"/>
  <c r="BM501" i="1"/>
  <c r="Y501" i="1"/>
  <c r="BP501" i="1" s="1"/>
  <c r="BO500" i="1"/>
  <c r="BM500" i="1"/>
  <c r="Y500" i="1"/>
  <c r="AB640" i="1" s="1"/>
  <c r="P500" i="1"/>
  <c r="X497" i="1"/>
  <c r="X496" i="1"/>
  <c r="BO495" i="1"/>
  <c r="BM495" i="1"/>
  <c r="Y495" i="1"/>
  <c r="BP495" i="1" s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BP464" i="1" s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N411" i="1"/>
  <c r="BM411" i="1"/>
  <c r="Z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N230" i="1" s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42" i="1" l="1"/>
  <c r="BN142" i="1"/>
  <c r="Z142" i="1"/>
  <c r="BP185" i="1"/>
  <c r="BN185" i="1"/>
  <c r="Z185" i="1"/>
  <c r="BP205" i="1"/>
  <c r="BN205" i="1"/>
  <c r="Z205" i="1"/>
  <c r="BP223" i="1"/>
  <c r="BN223" i="1"/>
  <c r="Z223" i="1"/>
  <c r="BP249" i="1"/>
  <c r="BN249" i="1"/>
  <c r="Z249" i="1"/>
  <c r="BP289" i="1"/>
  <c r="BN289" i="1"/>
  <c r="Z289" i="1"/>
  <c r="BP360" i="1"/>
  <c r="BN360" i="1"/>
  <c r="Z360" i="1"/>
  <c r="BP407" i="1"/>
  <c r="BN407" i="1"/>
  <c r="Z407" i="1"/>
  <c r="Y427" i="1"/>
  <c r="Y426" i="1"/>
  <c r="BP424" i="1"/>
  <c r="BN424" i="1"/>
  <c r="Z424" i="1"/>
  <c r="BP454" i="1"/>
  <c r="BN454" i="1"/>
  <c r="Z454" i="1"/>
  <c r="BP564" i="1"/>
  <c r="BN564" i="1"/>
  <c r="Z564" i="1"/>
  <c r="BP598" i="1"/>
  <c r="BN598" i="1"/>
  <c r="Z598" i="1"/>
  <c r="BP600" i="1"/>
  <c r="BN600" i="1"/>
  <c r="Z600" i="1"/>
  <c r="B640" i="1"/>
  <c r="X632" i="1"/>
  <c r="Z37" i="1"/>
  <c r="BN37" i="1"/>
  <c r="Z52" i="1"/>
  <c r="BN52" i="1"/>
  <c r="Z66" i="1"/>
  <c r="BN66" i="1"/>
  <c r="Z76" i="1"/>
  <c r="BN76" i="1"/>
  <c r="Z97" i="1"/>
  <c r="BN97" i="1"/>
  <c r="Z98" i="1"/>
  <c r="BN98" i="1"/>
  <c r="Z99" i="1"/>
  <c r="BN99" i="1"/>
  <c r="Z112" i="1"/>
  <c r="BN112" i="1"/>
  <c r="BP118" i="1"/>
  <c r="BN118" i="1"/>
  <c r="Z118" i="1"/>
  <c r="BP165" i="1"/>
  <c r="BN165" i="1"/>
  <c r="Z165" i="1"/>
  <c r="BP186" i="1"/>
  <c r="BN186" i="1"/>
  <c r="Z186" i="1"/>
  <c r="BP215" i="1"/>
  <c r="BN215" i="1"/>
  <c r="Z215" i="1"/>
  <c r="BP233" i="1"/>
  <c r="BN233" i="1"/>
  <c r="Z233" i="1"/>
  <c r="BP266" i="1"/>
  <c r="BN266" i="1"/>
  <c r="Z266" i="1"/>
  <c r="BP350" i="1"/>
  <c r="BN350" i="1"/>
  <c r="Z350" i="1"/>
  <c r="BP374" i="1"/>
  <c r="BN374" i="1"/>
  <c r="Z374" i="1"/>
  <c r="BP419" i="1"/>
  <c r="BN419" i="1"/>
  <c r="Z419" i="1"/>
  <c r="BP425" i="1"/>
  <c r="BN425" i="1"/>
  <c r="Z425" i="1"/>
  <c r="BP441" i="1"/>
  <c r="BN441" i="1"/>
  <c r="Z441" i="1"/>
  <c r="Y566" i="1"/>
  <c r="BP563" i="1"/>
  <c r="BN563" i="1"/>
  <c r="Z563" i="1"/>
  <c r="Z565" i="1" s="1"/>
  <c r="Y603" i="1"/>
  <c r="BP597" i="1"/>
  <c r="BN597" i="1"/>
  <c r="Z597" i="1"/>
  <c r="Z602" i="1" s="1"/>
  <c r="BP599" i="1"/>
  <c r="BN599" i="1"/>
  <c r="Z599" i="1"/>
  <c r="BP601" i="1"/>
  <c r="Z601" i="1"/>
  <c r="Y497" i="1"/>
  <c r="Y555" i="1"/>
  <c r="BP415" i="1"/>
  <c r="BN415" i="1"/>
  <c r="Z415" i="1"/>
  <c r="X631" i="1"/>
  <c r="X633" i="1" s="1"/>
  <c r="Z23" i="1"/>
  <c r="BN23" i="1"/>
  <c r="Z29" i="1"/>
  <c r="Z30" i="1" s="1"/>
  <c r="BN29" i="1"/>
  <c r="BP29" i="1"/>
  <c r="Y30" i="1"/>
  <c r="Z35" i="1"/>
  <c r="BN35" i="1"/>
  <c r="Z39" i="1"/>
  <c r="BN39" i="1"/>
  <c r="Y45" i="1"/>
  <c r="Z50" i="1"/>
  <c r="BN50" i="1"/>
  <c r="Z54" i="1"/>
  <c r="BN54" i="1"/>
  <c r="Y64" i="1"/>
  <c r="Z62" i="1"/>
  <c r="BN62" i="1"/>
  <c r="Y72" i="1"/>
  <c r="Z68" i="1"/>
  <c r="BN68" i="1"/>
  <c r="Z74" i="1"/>
  <c r="BN74" i="1"/>
  <c r="BP74" i="1"/>
  <c r="Z78" i="1"/>
  <c r="BN78" i="1"/>
  <c r="Y86" i="1"/>
  <c r="Z91" i="1"/>
  <c r="BN91" i="1"/>
  <c r="Y107" i="1"/>
  <c r="Z103" i="1"/>
  <c r="BN103" i="1"/>
  <c r="Z110" i="1"/>
  <c r="BN110" i="1"/>
  <c r="Z114" i="1"/>
  <c r="BN114" i="1"/>
  <c r="Y122" i="1"/>
  <c r="Z120" i="1"/>
  <c r="BN120" i="1"/>
  <c r="Y133" i="1"/>
  <c r="Z137" i="1"/>
  <c r="BN137" i="1"/>
  <c r="Z148" i="1"/>
  <c r="BN148" i="1"/>
  <c r="Y154" i="1"/>
  <c r="Z163" i="1"/>
  <c r="BN163" i="1"/>
  <c r="Z171" i="1"/>
  <c r="BN171" i="1"/>
  <c r="Y190" i="1"/>
  <c r="Z183" i="1"/>
  <c r="BN183" i="1"/>
  <c r="Z188" i="1"/>
  <c r="BN188" i="1"/>
  <c r="Z199" i="1"/>
  <c r="BN199" i="1"/>
  <c r="BP199" i="1"/>
  <c r="Y213" i="1"/>
  <c r="Z207" i="1"/>
  <c r="BN207" i="1"/>
  <c r="Z211" i="1"/>
  <c r="BN211" i="1"/>
  <c r="Y227" i="1"/>
  <c r="Z217" i="1"/>
  <c r="BN217" i="1"/>
  <c r="Z221" i="1"/>
  <c r="BN221" i="1"/>
  <c r="Z225" i="1"/>
  <c r="BN225" i="1"/>
  <c r="Z230" i="1"/>
  <c r="Z231" i="1"/>
  <c r="BN231" i="1"/>
  <c r="Z238" i="1"/>
  <c r="BN238" i="1"/>
  <c r="Z247" i="1"/>
  <c r="BN247" i="1"/>
  <c r="Z251" i="1"/>
  <c r="BN251" i="1"/>
  <c r="Z264" i="1"/>
  <c r="BN264" i="1"/>
  <c r="Z268" i="1"/>
  <c r="BN268" i="1"/>
  <c r="Z282" i="1"/>
  <c r="BN282" i="1"/>
  <c r="Z291" i="1"/>
  <c r="BN291" i="1"/>
  <c r="Z348" i="1"/>
  <c r="BN348" i="1"/>
  <c r="Z352" i="1"/>
  <c r="BN352" i="1"/>
  <c r="Z358" i="1"/>
  <c r="BN358" i="1"/>
  <c r="Z366" i="1"/>
  <c r="BN366" i="1"/>
  <c r="Z370" i="1"/>
  <c r="BN370" i="1"/>
  <c r="Y378" i="1"/>
  <c r="Z376" i="1"/>
  <c r="BN376" i="1"/>
  <c r="Y377" i="1"/>
  <c r="Z382" i="1"/>
  <c r="BN382" i="1"/>
  <c r="Z399" i="1"/>
  <c r="BN399" i="1"/>
  <c r="Z409" i="1"/>
  <c r="BN409" i="1"/>
  <c r="Z500" i="1"/>
  <c r="BN500" i="1"/>
  <c r="BP500" i="1"/>
  <c r="Z501" i="1"/>
  <c r="BN501" i="1"/>
  <c r="Y502" i="1"/>
  <c r="Z506" i="1"/>
  <c r="Z507" i="1" s="1"/>
  <c r="BN506" i="1"/>
  <c r="BP506" i="1"/>
  <c r="Y507" i="1"/>
  <c r="Z510" i="1"/>
  <c r="Z511" i="1" s="1"/>
  <c r="BN510" i="1"/>
  <c r="BP510" i="1"/>
  <c r="Y511" i="1"/>
  <c r="Z516" i="1"/>
  <c r="BN516" i="1"/>
  <c r="Z520" i="1"/>
  <c r="BN520" i="1"/>
  <c r="Z523" i="1"/>
  <c r="BN523" i="1"/>
  <c r="Z529" i="1"/>
  <c r="BN529" i="1"/>
  <c r="Z530" i="1"/>
  <c r="BN530" i="1"/>
  <c r="Z549" i="1"/>
  <c r="BN549" i="1"/>
  <c r="Z550" i="1"/>
  <c r="BN550" i="1"/>
  <c r="Z553" i="1"/>
  <c r="BN553" i="1"/>
  <c r="Z559" i="1"/>
  <c r="BN559" i="1"/>
  <c r="Z613" i="1"/>
  <c r="BN613" i="1"/>
  <c r="BP613" i="1"/>
  <c r="Z614" i="1"/>
  <c r="BN614" i="1"/>
  <c r="Y615" i="1"/>
  <c r="Z622" i="1"/>
  <c r="Z623" i="1" s="1"/>
  <c r="BN622" i="1"/>
  <c r="BP622" i="1"/>
  <c r="Y623" i="1"/>
  <c r="Y421" i="1"/>
  <c r="Z435" i="1"/>
  <c r="BN435" i="1"/>
  <c r="Z439" i="1"/>
  <c r="BN439" i="1"/>
  <c r="Z445" i="1"/>
  <c r="BN445" i="1"/>
  <c r="BP445" i="1"/>
  <c r="Z452" i="1"/>
  <c r="BN452" i="1"/>
  <c r="Z464" i="1"/>
  <c r="BN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Z487" i="1"/>
  <c r="BN487" i="1"/>
  <c r="BP487" i="1"/>
  <c r="Z492" i="1"/>
  <c r="BN492" i="1"/>
  <c r="BP492" i="1"/>
  <c r="Z495" i="1"/>
  <c r="BN495" i="1"/>
  <c r="Z518" i="1"/>
  <c r="BN518" i="1"/>
  <c r="Z525" i="1"/>
  <c r="BN525" i="1"/>
  <c r="Z526" i="1"/>
  <c r="BN526" i="1"/>
  <c r="Z527" i="1"/>
  <c r="BN527" i="1"/>
  <c r="Z542" i="1"/>
  <c r="BN542" i="1"/>
  <c r="BP542" i="1"/>
  <c r="Z543" i="1"/>
  <c r="BN543" i="1"/>
  <c r="Z544" i="1"/>
  <c r="BN544" i="1"/>
  <c r="Z545" i="1"/>
  <c r="BN545" i="1"/>
  <c r="Z546" i="1"/>
  <c r="BN546" i="1"/>
  <c r="Z547" i="1"/>
  <c r="BN547" i="1"/>
  <c r="Z557" i="1"/>
  <c r="BN557" i="1"/>
  <c r="Y565" i="1"/>
  <c r="Y584" i="1"/>
  <c r="BN601" i="1"/>
  <c r="Y602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01" i="1" l="1"/>
  <c r="Z227" i="1"/>
  <c r="Z138" i="1"/>
  <c r="Z133" i="1"/>
  <c r="Z121" i="1"/>
  <c r="Z80" i="1"/>
  <c r="Z71" i="1"/>
  <c r="Z426" i="1"/>
  <c r="Z115" i="1"/>
  <c r="Z284" i="1"/>
  <c r="Z554" i="1"/>
  <c r="Z532" i="1"/>
  <c r="Z190" i="1"/>
  <c r="Z40" i="1"/>
  <c r="Z478" i="1"/>
  <c r="Z362" i="1"/>
  <c r="Z615" i="1"/>
  <c r="Z502" i="1"/>
  <c r="Z371" i="1"/>
  <c r="Y631" i="1"/>
  <c r="Z355" i="1"/>
  <c r="Z272" i="1"/>
  <c r="Y634" i="1"/>
  <c r="Z628" i="1"/>
  <c r="Z609" i="1"/>
  <c r="Z594" i="1"/>
  <c r="Z577" i="1"/>
  <c r="Z539" i="1"/>
  <c r="Z455" i="1"/>
  <c r="Z442" i="1"/>
  <c r="Z293" i="1"/>
  <c r="Z167" i="1"/>
  <c r="Z86" i="1"/>
  <c r="Y630" i="1"/>
  <c r="Y632" i="1"/>
  <c r="Z26" i="1"/>
  <c r="Z416" i="1"/>
  <c r="Z390" i="1"/>
  <c r="Z384" i="1"/>
  <c r="Z255" i="1"/>
  <c r="Z635" i="1" l="1"/>
  <c r="Y633" i="1"/>
</calcChain>
</file>

<file path=xl/sharedStrings.xml><?xml version="1.0" encoding="utf-8"?>
<sst xmlns="http://schemas.openxmlformats.org/spreadsheetml/2006/main" count="2972" uniqueCount="1048">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</sst>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129" sqref="AA129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1057" t="s">
        <v>0</v>
      </c>
      <c r="E1" s="845"/>
      <c r="F1" s="845"/>
      <c r="G1" s="12" t="s">
        <v>1</v>
      </c>
      <c r="H1" s="1057" t="s">
        <v>2</v>
      </c>
      <c r="I1" s="845"/>
      <c r="J1" s="845"/>
      <c r="K1" s="845"/>
      <c r="L1" s="845"/>
      <c r="M1" s="845"/>
      <c r="N1" s="845"/>
      <c r="O1" s="845"/>
      <c r="P1" s="845"/>
      <c r="Q1" s="845"/>
      <c r="R1" s="1107" t="s">
        <v>3</v>
      </c>
      <c r="S1" s="845"/>
      <c r="T1" s="8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2"/>
      <c r="R2" s="732"/>
      <c r="S2" s="732"/>
      <c r="T2" s="732"/>
      <c r="U2" s="732"/>
      <c r="V2" s="732"/>
      <c r="W2" s="73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32"/>
      <c r="Q3" s="732"/>
      <c r="R3" s="732"/>
      <c r="S3" s="732"/>
      <c r="T3" s="732"/>
      <c r="U3" s="732"/>
      <c r="V3" s="732"/>
      <c r="W3" s="73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1058" t="s">
        <v>7</v>
      </c>
      <c r="B5" s="797"/>
      <c r="C5" s="772"/>
      <c r="D5" s="873"/>
      <c r="E5" s="875"/>
      <c r="F5" s="806" t="s">
        <v>8</v>
      </c>
      <c r="G5" s="772"/>
      <c r="H5" s="873" t="s">
        <v>1047</v>
      </c>
      <c r="I5" s="874"/>
      <c r="J5" s="874"/>
      <c r="K5" s="874"/>
      <c r="L5" s="874"/>
      <c r="M5" s="875"/>
      <c r="N5" s="58"/>
      <c r="P5" s="24" t="s">
        <v>9</v>
      </c>
      <c r="Q5" s="876">
        <v>45734</v>
      </c>
      <c r="R5" s="859"/>
      <c r="T5" s="1059" t="s">
        <v>10</v>
      </c>
      <c r="U5" s="930"/>
      <c r="V5" s="1060" t="s">
        <v>11</v>
      </c>
      <c r="W5" s="859"/>
      <c r="AB5" s="51"/>
      <c r="AC5" s="51"/>
      <c r="AD5" s="51"/>
      <c r="AE5" s="51"/>
    </row>
    <row r="6" spans="1:32" s="721" customFormat="1" ht="24" customHeight="1" x14ac:dyDescent="0.2">
      <c r="A6" s="1058" t="s">
        <v>12</v>
      </c>
      <c r="B6" s="797"/>
      <c r="C6" s="772"/>
      <c r="D6" s="857" t="s">
        <v>13</v>
      </c>
      <c r="E6" s="858"/>
      <c r="F6" s="858"/>
      <c r="G6" s="858"/>
      <c r="H6" s="858"/>
      <c r="I6" s="858"/>
      <c r="J6" s="858"/>
      <c r="K6" s="858"/>
      <c r="L6" s="858"/>
      <c r="M6" s="859"/>
      <c r="N6" s="59"/>
      <c r="P6" s="24" t="s">
        <v>14</v>
      </c>
      <c r="Q6" s="763" t="str">
        <f>IF(Q5=0," ",CHOOSE(WEEKDAY(Q5,2),"Понедельник","Вторник","Среда","Четверг","Пятница","Суббота","Воскресенье"))</f>
        <v>Вторник</v>
      </c>
      <c r="R6" s="743"/>
      <c r="T6" s="963" t="s">
        <v>15</v>
      </c>
      <c r="U6" s="930"/>
      <c r="V6" s="921" t="s">
        <v>16</v>
      </c>
      <c r="W6" s="922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98" t="str">
        <f>IFERROR(VLOOKUP(DeliveryAddress,Table,3,0),1)</f>
        <v>1</v>
      </c>
      <c r="E7" s="999"/>
      <c r="F7" s="999"/>
      <c r="G7" s="999"/>
      <c r="H7" s="999"/>
      <c r="I7" s="999"/>
      <c r="J7" s="999"/>
      <c r="K7" s="999"/>
      <c r="L7" s="999"/>
      <c r="M7" s="1000"/>
      <c r="N7" s="60"/>
      <c r="P7" s="24"/>
      <c r="Q7" s="42"/>
      <c r="R7" s="42"/>
      <c r="T7" s="732"/>
      <c r="U7" s="930"/>
      <c r="V7" s="923"/>
      <c r="W7" s="924"/>
      <c r="AB7" s="51"/>
      <c r="AC7" s="51"/>
      <c r="AD7" s="51"/>
      <c r="AE7" s="51"/>
    </row>
    <row r="8" spans="1:32" s="721" customFormat="1" ht="25.5" customHeight="1" x14ac:dyDescent="0.2">
      <c r="A8" s="776" t="s">
        <v>17</v>
      </c>
      <c r="B8" s="740"/>
      <c r="C8" s="741"/>
      <c r="D8" s="1001" t="s">
        <v>18</v>
      </c>
      <c r="E8" s="1002"/>
      <c r="F8" s="1002"/>
      <c r="G8" s="1002"/>
      <c r="H8" s="1002"/>
      <c r="I8" s="1002"/>
      <c r="J8" s="1002"/>
      <c r="K8" s="1002"/>
      <c r="L8" s="1002"/>
      <c r="M8" s="1003"/>
      <c r="N8" s="61"/>
      <c r="P8" s="24" t="s">
        <v>19</v>
      </c>
      <c r="Q8" s="1017">
        <v>0.41666666666666669</v>
      </c>
      <c r="R8" s="1000"/>
      <c r="T8" s="732"/>
      <c r="U8" s="930"/>
      <c r="V8" s="923"/>
      <c r="W8" s="924"/>
      <c r="AB8" s="51"/>
      <c r="AC8" s="51"/>
      <c r="AD8" s="51"/>
      <c r="AE8" s="51"/>
    </row>
    <row r="9" spans="1:32" s="721" customFormat="1" ht="39.950000000000003" customHeight="1" x14ac:dyDescent="0.2">
      <c r="A9" s="7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823"/>
      <c r="E9" s="824"/>
      <c r="F9" s="7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908" t="str">
        <f>IF(AND($A$9="Тип доверенности/получателя при получении в адресе перегруза:",$D$9="Разовая доверенность"),"Введите ФИО","")</f>
        <v/>
      </c>
      <c r="I9" s="824"/>
      <c r="J9" s="9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4"/>
      <c r="L9" s="824"/>
      <c r="M9" s="824"/>
      <c r="N9" s="719"/>
      <c r="P9" s="26" t="s">
        <v>20</v>
      </c>
      <c r="Q9" s="1029"/>
      <c r="R9" s="812"/>
      <c r="T9" s="732"/>
      <c r="U9" s="930"/>
      <c r="V9" s="925"/>
      <c r="W9" s="92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7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823"/>
      <c r="E10" s="824"/>
      <c r="F10" s="7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914" t="str">
        <f>IFERROR(VLOOKUP($D$10,Proxy,2,FALSE),"")</f>
        <v/>
      </c>
      <c r="I10" s="732"/>
      <c r="J10" s="732"/>
      <c r="K10" s="732"/>
      <c r="L10" s="732"/>
      <c r="M10" s="732"/>
      <c r="N10" s="720"/>
      <c r="P10" s="26" t="s">
        <v>21</v>
      </c>
      <c r="Q10" s="944"/>
      <c r="R10" s="945"/>
      <c r="U10" s="24" t="s">
        <v>22</v>
      </c>
      <c r="V10" s="1116" t="s">
        <v>23</v>
      </c>
      <c r="W10" s="922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31"/>
      <c r="R11" s="859"/>
      <c r="U11" s="24" t="s">
        <v>26</v>
      </c>
      <c r="V11" s="811" t="s">
        <v>27</v>
      </c>
      <c r="W11" s="812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8" t="s">
        <v>28</v>
      </c>
      <c r="B12" s="797"/>
      <c r="C12" s="797"/>
      <c r="D12" s="797"/>
      <c r="E12" s="797"/>
      <c r="F12" s="797"/>
      <c r="G12" s="797"/>
      <c r="H12" s="797"/>
      <c r="I12" s="797"/>
      <c r="J12" s="797"/>
      <c r="K12" s="797"/>
      <c r="L12" s="797"/>
      <c r="M12" s="772"/>
      <c r="N12" s="62"/>
      <c r="P12" s="24" t="s">
        <v>29</v>
      </c>
      <c r="Q12" s="1017"/>
      <c r="R12" s="1000"/>
      <c r="S12" s="23"/>
      <c r="U12" s="24"/>
      <c r="V12" s="845"/>
      <c r="W12" s="732"/>
      <c r="AB12" s="51"/>
      <c r="AC12" s="51"/>
      <c r="AD12" s="51"/>
      <c r="AE12" s="51"/>
    </row>
    <row r="13" spans="1:32" s="721" customFormat="1" ht="23.25" customHeight="1" x14ac:dyDescent="0.2">
      <c r="A13" s="938" t="s">
        <v>30</v>
      </c>
      <c r="B13" s="797"/>
      <c r="C13" s="797"/>
      <c r="D13" s="797"/>
      <c r="E13" s="797"/>
      <c r="F13" s="797"/>
      <c r="G13" s="797"/>
      <c r="H13" s="797"/>
      <c r="I13" s="797"/>
      <c r="J13" s="797"/>
      <c r="K13" s="797"/>
      <c r="L13" s="797"/>
      <c r="M13" s="772"/>
      <c r="N13" s="62"/>
      <c r="O13" s="26"/>
      <c r="P13" s="26" t="s">
        <v>31</v>
      </c>
      <c r="Q13" s="811"/>
      <c r="R13" s="8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8" t="s">
        <v>32</v>
      </c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4" t="s">
        <v>33</v>
      </c>
      <c r="B15" s="797"/>
      <c r="C15" s="797"/>
      <c r="D15" s="797"/>
      <c r="E15" s="797"/>
      <c r="F15" s="797"/>
      <c r="G15" s="797"/>
      <c r="H15" s="797"/>
      <c r="I15" s="797"/>
      <c r="J15" s="797"/>
      <c r="K15" s="797"/>
      <c r="L15" s="797"/>
      <c r="M15" s="772"/>
      <c r="N15" s="63"/>
      <c r="P15" s="1011" t="s">
        <v>34</v>
      </c>
      <c r="Q15" s="845"/>
      <c r="R15" s="845"/>
      <c r="S15" s="845"/>
      <c r="T15" s="8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12"/>
      <c r="Q16" s="1012"/>
      <c r="R16" s="1012"/>
      <c r="S16" s="1012"/>
      <c r="T16" s="10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6" t="s">
        <v>35</v>
      </c>
      <c r="B17" s="766" t="s">
        <v>36</v>
      </c>
      <c r="C17" s="992" t="s">
        <v>37</v>
      </c>
      <c r="D17" s="766" t="s">
        <v>38</v>
      </c>
      <c r="E17" s="767"/>
      <c r="F17" s="766" t="s">
        <v>39</v>
      </c>
      <c r="G17" s="766" t="s">
        <v>40</v>
      </c>
      <c r="H17" s="766" t="s">
        <v>41</v>
      </c>
      <c r="I17" s="766" t="s">
        <v>42</v>
      </c>
      <c r="J17" s="766" t="s">
        <v>43</v>
      </c>
      <c r="K17" s="766" t="s">
        <v>44</v>
      </c>
      <c r="L17" s="766" t="s">
        <v>45</v>
      </c>
      <c r="M17" s="766" t="s">
        <v>46</v>
      </c>
      <c r="N17" s="766" t="s">
        <v>47</v>
      </c>
      <c r="O17" s="766" t="s">
        <v>48</v>
      </c>
      <c r="P17" s="766" t="s">
        <v>49</v>
      </c>
      <c r="Q17" s="1042"/>
      <c r="R17" s="1042"/>
      <c r="S17" s="1042"/>
      <c r="T17" s="767"/>
      <c r="U17" s="771" t="s">
        <v>50</v>
      </c>
      <c r="V17" s="772"/>
      <c r="W17" s="766" t="s">
        <v>51</v>
      </c>
      <c r="X17" s="766" t="s">
        <v>52</v>
      </c>
      <c r="Y17" s="774" t="s">
        <v>53</v>
      </c>
      <c r="Z17" s="898" t="s">
        <v>54</v>
      </c>
      <c r="AA17" s="800" t="s">
        <v>55</v>
      </c>
      <c r="AB17" s="800" t="s">
        <v>56</v>
      </c>
      <c r="AC17" s="800" t="s">
        <v>57</v>
      </c>
      <c r="AD17" s="800" t="s">
        <v>58</v>
      </c>
      <c r="AE17" s="801"/>
      <c r="AF17" s="802"/>
      <c r="AG17" s="66"/>
      <c r="BD17" s="65" t="s">
        <v>59</v>
      </c>
    </row>
    <row r="18" spans="1:68" ht="14.25" customHeight="1" x14ac:dyDescent="0.2">
      <c r="A18" s="770"/>
      <c r="B18" s="770"/>
      <c r="C18" s="770"/>
      <c r="D18" s="768"/>
      <c r="E18" s="769"/>
      <c r="F18" s="770"/>
      <c r="G18" s="770"/>
      <c r="H18" s="770"/>
      <c r="I18" s="770"/>
      <c r="J18" s="770"/>
      <c r="K18" s="770"/>
      <c r="L18" s="770"/>
      <c r="M18" s="770"/>
      <c r="N18" s="770"/>
      <c r="O18" s="770"/>
      <c r="P18" s="768"/>
      <c r="Q18" s="1043"/>
      <c r="R18" s="1043"/>
      <c r="S18" s="1043"/>
      <c r="T18" s="769"/>
      <c r="U18" s="67" t="s">
        <v>60</v>
      </c>
      <c r="V18" s="67" t="s">
        <v>61</v>
      </c>
      <c r="W18" s="770"/>
      <c r="X18" s="770"/>
      <c r="Y18" s="775"/>
      <c r="Z18" s="899"/>
      <c r="AA18" s="878"/>
      <c r="AB18" s="878"/>
      <c r="AC18" s="878"/>
      <c r="AD18" s="803"/>
      <c r="AE18" s="804"/>
      <c r="AF18" s="805"/>
      <c r="AG18" s="66"/>
      <c r="BD18" s="65"/>
    </row>
    <row r="19" spans="1:68" ht="27.75" hidden="1" customHeight="1" x14ac:dyDescent="0.2">
      <c r="A19" s="851" t="s">
        <v>62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hidden="1" customHeight="1" x14ac:dyDescent="0.25">
      <c r="A20" s="748" t="s">
        <v>62</v>
      </c>
      <c r="B20" s="732"/>
      <c r="C20" s="732"/>
      <c r="D20" s="732"/>
      <c r="E20" s="732"/>
      <c r="F20" s="732"/>
      <c r="G20" s="732"/>
      <c r="H20" s="732"/>
      <c r="I20" s="732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  <c r="U20" s="732"/>
      <c r="V20" s="732"/>
      <c r="W20" s="732"/>
      <c r="X20" s="732"/>
      <c r="Y20" s="732"/>
      <c r="Z20" s="732"/>
      <c r="AA20" s="722"/>
      <c r="AB20" s="722"/>
      <c r="AC20" s="722"/>
    </row>
    <row r="21" spans="1:68" ht="14.25" hidden="1" customHeight="1" x14ac:dyDescent="0.25">
      <c r="A21" s="745" t="s">
        <v>63</v>
      </c>
      <c r="B21" s="732"/>
      <c r="C21" s="732"/>
      <c r="D21" s="732"/>
      <c r="E21" s="732"/>
      <c r="F21" s="732"/>
      <c r="G21" s="732"/>
      <c r="H21" s="732"/>
      <c r="I21" s="732"/>
      <c r="J21" s="732"/>
      <c r="K21" s="732"/>
      <c r="L21" s="732"/>
      <c r="M21" s="732"/>
      <c r="N21" s="732"/>
      <c r="O21" s="732"/>
      <c r="P21" s="732"/>
      <c r="Q21" s="732"/>
      <c r="R21" s="732"/>
      <c r="S21" s="732"/>
      <c r="T21" s="732"/>
      <c r="U21" s="732"/>
      <c r="V21" s="732"/>
      <c r="W21" s="732"/>
      <c r="X21" s="732"/>
      <c r="Y21" s="732"/>
      <c r="Z21" s="73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2">
        <v>4680115885912</v>
      </c>
      <c r="E22" s="743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1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7"/>
      <c r="R22" s="737"/>
      <c r="S22" s="737"/>
      <c r="T22" s="738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2">
        <v>4607091388237</v>
      </c>
      <c r="E23" s="743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7"/>
      <c r="R23" s="737"/>
      <c r="S23" s="737"/>
      <c r="T23" s="738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2">
        <v>4680115885905</v>
      </c>
      <c r="E24" s="743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7"/>
      <c r="R24" s="737"/>
      <c r="S24" s="737"/>
      <c r="T24" s="738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2">
        <v>4607091388244</v>
      </c>
      <c r="E25" s="743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7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7"/>
      <c r="R25" s="737"/>
      <c r="S25" s="737"/>
      <c r="T25" s="738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1"/>
      <c r="B26" s="732"/>
      <c r="C26" s="732"/>
      <c r="D26" s="732"/>
      <c r="E26" s="732"/>
      <c r="F26" s="732"/>
      <c r="G26" s="732"/>
      <c r="H26" s="732"/>
      <c r="I26" s="732"/>
      <c r="J26" s="732"/>
      <c r="K26" s="732"/>
      <c r="L26" s="732"/>
      <c r="M26" s="732"/>
      <c r="N26" s="732"/>
      <c r="O26" s="733"/>
      <c r="P26" s="739" t="s">
        <v>79</v>
      </c>
      <c r="Q26" s="740"/>
      <c r="R26" s="740"/>
      <c r="S26" s="740"/>
      <c r="T26" s="740"/>
      <c r="U26" s="740"/>
      <c r="V26" s="741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32"/>
      <c r="B27" s="732"/>
      <c r="C27" s="732"/>
      <c r="D27" s="732"/>
      <c r="E27" s="732"/>
      <c r="F27" s="732"/>
      <c r="G27" s="732"/>
      <c r="H27" s="732"/>
      <c r="I27" s="732"/>
      <c r="J27" s="732"/>
      <c r="K27" s="732"/>
      <c r="L27" s="732"/>
      <c r="M27" s="732"/>
      <c r="N27" s="732"/>
      <c r="O27" s="733"/>
      <c r="P27" s="739" t="s">
        <v>79</v>
      </c>
      <c r="Q27" s="740"/>
      <c r="R27" s="740"/>
      <c r="S27" s="740"/>
      <c r="T27" s="740"/>
      <c r="U27" s="740"/>
      <c r="V27" s="741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45" t="s">
        <v>81</v>
      </c>
      <c r="B28" s="732"/>
      <c r="C28" s="732"/>
      <c r="D28" s="732"/>
      <c r="E28" s="732"/>
      <c r="F28" s="732"/>
      <c r="G28" s="732"/>
      <c r="H28" s="732"/>
      <c r="I28" s="732"/>
      <c r="J28" s="732"/>
      <c r="K28" s="732"/>
      <c r="L28" s="732"/>
      <c r="M28" s="732"/>
      <c r="N28" s="732"/>
      <c r="O28" s="732"/>
      <c r="P28" s="732"/>
      <c r="Q28" s="732"/>
      <c r="R28" s="732"/>
      <c r="S28" s="732"/>
      <c r="T28" s="732"/>
      <c r="U28" s="732"/>
      <c r="V28" s="732"/>
      <c r="W28" s="732"/>
      <c r="X28" s="732"/>
      <c r="Y28" s="732"/>
      <c r="Z28" s="73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2">
        <v>4607091388503</v>
      </c>
      <c r="E29" s="743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1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7"/>
      <c r="R29" s="737"/>
      <c r="S29" s="737"/>
      <c r="T29" s="738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1"/>
      <c r="B30" s="732"/>
      <c r="C30" s="732"/>
      <c r="D30" s="732"/>
      <c r="E30" s="732"/>
      <c r="F30" s="732"/>
      <c r="G30" s="732"/>
      <c r="H30" s="732"/>
      <c r="I30" s="732"/>
      <c r="J30" s="732"/>
      <c r="K30" s="732"/>
      <c r="L30" s="732"/>
      <c r="M30" s="732"/>
      <c r="N30" s="732"/>
      <c r="O30" s="733"/>
      <c r="P30" s="739" t="s">
        <v>79</v>
      </c>
      <c r="Q30" s="740"/>
      <c r="R30" s="740"/>
      <c r="S30" s="740"/>
      <c r="T30" s="740"/>
      <c r="U30" s="740"/>
      <c r="V30" s="741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32"/>
      <c r="B31" s="732"/>
      <c r="C31" s="732"/>
      <c r="D31" s="732"/>
      <c r="E31" s="732"/>
      <c r="F31" s="732"/>
      <c r="G31" s="732"/>
      <c r="H31" s="732"/>
      <c r="I31" s="732"/>
      <c r="J31" s="732"/>
      <c r="K31" s="732"/>
      <c r="L31" s="732"/>
      <c r="M31" s="732"/>
      <c r="N31" s="732"/>
      <c r="O31" s="733"/>
      <c r="P31" s="739" t="s">
        <v>79</v>
      </c>
      <c r="Q31" s="740"/>
      <c r="R31" s="740"/>
      <c r="S31" s="740"/>
      <c r="T31" s="740"/>
      <c r="U31" s="740"/>
      <c r="V31" s="741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851" t="s">
        <v>87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hidden="1" customHeight="1" x14ac:dyDescent="0.25">
      <c r="A33" s="748" t="s">
        <v>88</v>
      </c>
      <c r="B33" s="732"/>
      <c r="C33" s="732"/>
      <c r="D33" s="732"/>
      <c r="E33" s="732"/>
      <c r="F33" s="732"/>
      <c r="G33" s="732"/>
      <c r="H33" s="732"/>
      <c r="I33" s="732"/>
      <c r="J33" s="732"/>
      <c r="K33" s="732"/>
      <c r="L33" s="732"/>
      <c r="M33" s="732"/>
      <c r="N33" s="732"/>
      <c r="O33" s="732"/>
      <c r="P33" s="732"/>
      <c r="Q33" s="732"/>
      <c r="R33" s="732"/>
      <c r="S33" s="732"/>
      <c r="T33" s="732"/>
      <c r="U33" s="732"/>
      <c r="V33" s="732"/>
      <c r="W33" s="732"/>
      <c r="X33" s="732"/>
      <c r="Y33" s="732"/>
      <c r="Z33" s="732"/>
      <c r="AA33" s="722"/>
      <c r="AB33" s="722"/>
      <c r="AC33" s="722"/>
    </row>
    <row r="34" spans="1:68" ht="14.25" hidden="1" customHeight="1" x14ac:dyDescent="0.25">
      <c r="A34" s="745" t="s">
        <v>89</v>
      </c>
      <c r="B34" s="732"/>
      <c r="C34" s="732"/>
      <c r="D34" s="732"/>
      <c r="E34" s="732"/>
      <c r="F34" s="732"/>
      <c r="G34" s="732"/>
      <c r="H34" s="732"/>
      <c r="I34" s="732"/>
      <c r="J34" s="732"/>
      <c r="K34" s="732"/>
      <c r="L34" s="732"/>
      <c r="M34" s="732"/>
      <c r="N34" s="732"/>
      <c r="O34" s="732"/>
      <c r="P34" s="732"/>
      <c r="Q34" s="732"/>
      <c r="R34" s="732"/>
      <c r="S34" s="732"/>
      <c r="T34" s="732"/>
      <c r="U34" s="732"/>
      <c r="V34" s="732"/>
      <c r="W34" s="732"/>
      <c r="X34" s="732"/>
      <c r="Y34" s="732"/>
      <c r="Z34" s="732"/>
      <c r="AA34" s="723"/>
      <c r="AB34" s="723"/>
      <c r="AC34" s="723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42">
        <v>4607091385670</v>
      </c>
      <c r="E35" s="743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8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7"/>
      <c r="R35" s="737"/>
      <c r="S35" s="737"/>
      <c r="T35" s="738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42">
        <v>4680115883956</v>
      </c>
      <c r="E36" s="743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86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7"/>
      <c r="R36" s="737"/>
      <c r="S36" s="737"/>
      <c r="T36" s="738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42">
        <v>4607091385687</v>
      </c>
      <c r="E37" s="743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7"/>
      <c r="R37" s="737"/>
      <c r="S37" s="737"/>
      <c r="T37" s="738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42">
        <v>4680115882539</v>
      </c>
      <c r="E38" s="743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7"/>
      <c r="R38" s="737"/>
      <c r="S38" s="737"/>
      <c r="T38" s="738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42">
        <v>4680115883949</v>
      </c>
      <c r="E39" s="743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7"/>
      <c r="R39" s="737"/>
      <c r="S39" s="737"/>
      <c r="T39" s="738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31"/>
      <c r="B40" s="732"/>
      <c r="C40" s="732"/>
      <c r="D40" s="732"/>
      <c r="E40" s="732"/>
      <c r="F40" s="732"/>
      <c r="G40" s="732"/>
      <c r="H40" s="732"/>
      <c r="I40" s="732"/>
      <c r="J40" s="732"/>
      <c r="K40" s="732"/>
      <c r="L40" s="732"/>
      <c r="M40" s="732"/>
      <c r="N40" s="732"/>
      <c r="O40" s="733"/>
      <c r="P40" s="739" t="s">
        <v>79</v>
      </c>
      <c r="Q40" s="740"/>
      <c r="R40" s="740"/>
      <c r="S40" s="740"/>
      <c r="T40" s="740"/>
      <c r="U40" s="740"/>
      <c r="V40" s="741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32"/>
      <c r="B41" s="732"/>
      <c r="C41" s="732"/>
      <c r="D41" s="732"/>
      <c r="E41" s="732"/>
      <c r="F41" s="732"/>
      <c r="G41" s="732"/>
      <c r="H41" s="732"/>
      <c r="I41" s="732"/>
      <c r="J41" s="732"/>
      <c r="K41" s="732"/>
      <c r="L41" s="732"/>
      <c r="M41" s="732"/>
      <c r="N41" s="732"/>
      <c r="O41" s="733"/>
      <c r="P41" s="739" t="s">
        <v>79</v>
      </c>
      <c r="Q41" s="740"/>
      <c r="R41" s="740"/>
      <c r="S41" s="740"/>
      <c r="T41" s="740"/>
      <c r="U41" s="740"/>
      <c r="V41" s="741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45" t="s">
        <v>63</v>
      </c>
      <c r="B42" s="732"/>
      <c r="C42" s="732"/>
      <c r="D42" s="732"/>
      <c r="E42" s="732"/>
      <c r="F42" s="732"/>
      <c r="G42" s="732"/>
      <c r="H42" s="732"/>
      <c r="I42" s="732"/>
      <c r="J42" s="732"/>
      <c r="K42" s="732"/>
      <c r="L42" s="732"/>
      <c r="M42" s="732"/>
      <c r="N42" s="732"/>
      <c r="O42" s="732"/>
      <c r="P42" s="732"/>
      <c r="Q42" s="732"/>
      <c r="R42" s="732"/>
      <c r="S42" s="732"/>
      <c r="T42" s="732"/>
      <c r="U42" s="732"/>
      <c r="V42" s="732"/>
      <c r="W42" s="732"/>
      <c r="X42" s="732"/>
      <c r="Y42" s="732"/>
      <c r="Z42" s="73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42">
        <v>4680115885233</v>
      </c>
      <c r="E43" s="743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7"/>
      <c r="R43" s="737"/>
      <c r="S43" s="737"/>
      <c r="T43" s="738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42">
        <v>4680115884915</v>
      </c>
      <c r="E44" s="743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11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7"/>
      <c r="R44" s="737"/>
      <c r="S44" s="737"/>
      <c r="T44" s="738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1"/>
      <c r="B45" s="732"/>
      <c r="C45" s="732"/>
      <c r="D45" s="732"/>
      <c r="E45" s="732"/>
      <c r="F45" s="732"/>
      <c r="G45" s="732"/>
      <c r="H45" s="732"/>
      <c r="I45" s="732"/>
      <c r="J45" s="732"/>
      <c r="K45" s="732"/>
      <c r="L45" s="732"/>
      <c r="M45" s="732"/>
      <c r="N45" s="732"/>
      <c r="O45" s="733"/>
      <c r="P45" s="739" t="s">
        <v>79</v>
      </c>
      <c r="Q45" s="740"/>
      <c r="R45" s="740"/>
      <c r="S45" s="740"/>
      <c r="T45" s="740"/>
      <c r="U45" s="740"/>
      <c r="V45" s="741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32"/>
      <c r="B46" s="732"/>
      <c r="C46" s="732"/>
      <c r="D46" s="732"/>
      <c r="E46" s="732"/>
      <c r="F46" s="732"/>
      <c r="G46" s="732"/>
      <c r="H46" s="732"/>
      <c r="I46" s="732"/>
      <c r="J46" s="732"/>
      <c r="K46" s="732"/>
      <c r="L46" s="732"/>
      <c r="M46" s="732"/>
      <c r="N46" s="732"/>
      <c r="O46" s="733"/>
      <c r="P46" s="739" t="s">
        <v>79</v>
      </c>
      <c r="Q46" s="740"/>
      <c r="R46" s="740"/>
      <c r="S46" s="740"/>
      <c r="T46" s="740"/>
      <c r="U46" s="740"/>
      <c r="V46" s="741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48" t="s">
        <v>115</v>
      </c>
      <c r="B47" s="732"/>
      <c r="C47" s="732"/>
      <c r="D47" s="732"/>
      <c r="E47" s="732"/>
      <c r="F47" s="732"/>
      <c r="G47" s="732"/>
      <c r="H47" s="732"/>
      <c r="I47" s="732"/>
      <c r="J47" s="732"/>
      <c r="K47" s="732"/>
      <c r="L47" s="732"/>
      <c r="M47" s="732"/>
      <c r="N47" s="732"/>
      <c r="O47" s="732"/>
      <c r="P47" s="732"/>
      <c r="Q47" s="732"/>
      <c r="R47" s="732"/>
      <c r="S47" s="732"/>
      <c r="T47" s="732"/>
      <c r="U47" s="732"/>
      <c r="V47" s="732"/>
      <c r="W47" s="732"/>
      <c r="X47" s="732"/>
      <c r="Y47" s="732"/>
      <c r="Z47" s="732"/>
      <c r="AA47" s="722"/>
      <c r="AB47" s="722"/>
      <c r="AC47" s="722"/>
    </row>
    <row r="48" spans="1:68" ht="14.25" hidden="1" customHeight="1" x14ac:dyDescent="0.25">
      <c r="A48" s="745" t="s">
        <v>89</v>
      </c>
      <c r="B48" s="732"/>
      <c r="C48" s="732"/>
      <c r="D48" s="732"/>
      <c r="E48" s="732"/>
      <c r="F48" s="732"/>
      <c r="G48" s="732"/>
      <c r="H48" s="732"/>
      <c r="I48" s="732"/>
      <c r="J48" s="732"/>
      <c r="K48" s="732"/>
      <c r="L48" s="732"/>
      <c r="M48" s="732"/>
      <c r="N48" s="732"/>
      <c r="O48" s="732"/>
      <c r="P48" s="732"/>
      <c r="Q48" s="732"/>
      <c r="R48" s="732"/>
      <c r="S48" s="732"/>
      <c r="T48" s="732"/>
      <c r="U48" s="732"/>
      <c r="V48" s="732"/>
      <c r="W48" s="732"/>
      <c r="X48" s="732"/>
      <c r="Y48" s="732"/>
      <c r="Z48" s="73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42">
        <v>4680115885882</v>
      </c>
      <c r="E49" s="743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8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7"/>
      <c r="R49" s="737"/>
      <c r="S49" s="737"/>
      <c r="T49" s="738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4301011816</v>
      </c>
      <c r="D50" s="742">
        <v>4680115881426</v>
      </c>
      <c r="E50" s="743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10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7"/>
      <c r="R50" s="737"/>
      <c r="S50" s="737"/>
      <c r="T50" s="738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4301011386</v>
      </c>
      <c r="D51" s="742">
        <v>4680115880283</v>
      </c>
      <c r="E51" s="743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7"/>
      <c r="R51" s="737"/>
      <c r="S51" s="737"/>
      <c r="T51" s="738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4301011432</v>
      </c>
      <c r="D52" s="742">
        <v>4680115882720</v>
      </c>
      <c r="E52" s="743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10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7"/>
      <c r="R52" s="737"/>
      <c r="S52" s="737"/>
      <c r="T52" s="738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130</v>
      </c>
      <c r="B53" s="54" t="s">
        <v>131</v>
      </c>
      <c r="C53" s="31">
        <v>4301011806</v>
      </c>
      <c r="D53" s="742">
        <v>4680115881525</v>
      </c>
      <c r="E53" s="743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103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7"/>
      <c r="R53" s="737"/>
      <c r="S53" s="737"/>
      <c r="T53" s="738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132</v>
      </c>
      <c r="B54" s="54" t="s">
        <v>133</v>
      </c>
      <c r="C54" s="31">
        <v>4301011589</v>
      </c>
      <c r="D54" s="742">
        <v>4680115885899</v>
      </c>
      <c r="E54" s="743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8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7"/>
      <c r="R54" s="737"/>
      <c r="S54" s="737"/>
      <c r="T54" s="738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4301011801</v>
      </c>
      <c r="D55" s="742">
        <v>4680115881419</v>
      </c>
      <c r="E55" s="743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10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7"/>
      <c r="R55" s="737"/>
      <c r="S55" s="737"/>
      <c r="T55" s="738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31"/>
      <c r="B56" s="732"/>
      <c r="C56" s="732"/>
      <c r="D56" s="732"/>
      <c r="E56" s="732"/>
      <c r="F56" s="732"/>
      <c r="G56" s="732"/>
      <c r="H56" s="732"/>
      <c r="I56" s="732"/>
      <c r="J56" s="732"/>
      <c r="K56" s="732"/>
      <c r="L56" s="732"/>
      <c r="M56" s="732"/>
      <c r="N56" s="732"/>
      <c r="O56" s="733"/>
      <c r="P56" s="739" t="s">
        <v>79</v>
      </c>
      <c r="Q56" s="740"/>
      <c r="R56" s="740"/>
      <c r="S56" s="740"/>
      <c r="T56" s="740"/>
      <c r="U56" s="740"/>
      <c r="V56" s="741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32"/>
      <c r="B57" s="732"/>
      <c r="C57" s="732"/>
      <c r="D57" s="732"/>
      <c r="E57" s="732"/>
      <c r="F57" s="732"/>
      <c r="G57" s="732"/>
      <c r="H57" s="732"/>
      <c r="I57" s="732"/>
      <c r="J57" s="732"/>
      <c r="K57" s="732"/>
      <c r="L57" s="732"/>
      <c r="M57" s="732"/>
      <c r="N57" s="732"/>
      <c r="O57" s="733"/>
      <c r="P57" s="739" t="s">
        <v>79</v>
      </c>
      <c r="Q57" s="740"/>
      <c r="R57" s="740"/>
      <c r="S57" s="740"/>
      <c r="T57" s="740"/>
      <c r="U57" s="740"/>
      <c r="V57" s="741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45" t="s">
        <v>138</v>
      </c>
      <c r="B58" s="732"/>
      <c r="C58" s="732"/>
      <c r="D58" s="732"/>
      <c r="E58" s="732"/>
      <c r="F58" s="732"/>
      <c r="G58" s="732"/>
      <c r="H58" s="732"/>
      <c r="I58" s="732"/>
      <c r="J58" s="732"/>
      <c r="K58" s="732"/>
      <c r="L58" s="732"/>
      <c r="M58" s="732"/>
      <c r="N58" s="732"/>
      <c r="O58" s="732"/>
      <c r="P58" s="732"/>
      <c r="Q58" s="732"/>
      <c r="R58" s="732"/>
      <c r="S58" s="732"/>
      <c r="T58" s="732"/>
      <c r="U58" s="732"/>
      <c r="V58" s="732"/>
      <c r="W58" s="732"/>
      <c r="X58" s="732"/>
      <c r="Y58" s="732"/>
      <c r="Z58" s="732"/>
      <c r="AA58" s="723"/>
      <c r="AB58" s="723"/>
      <c r="AC58" s="723"/>
    </row>
    <row r="59" spans="1:68" ht="27" hidden="1" customHeight="1" x14ac:dyDescent="0.25">
      <c r="A59" s="54" t="s">
        <v>139</v>
      </c>
      <c r="B59" s="54" t="s">
        <v>140</v>
      </c>
      <c r="C59" s="31">
        <v>4301020298</v>
      </c>
      <c r="D59" s="742">
        <v>4680115881440</v>
      </c>
      <c r="E59" s="743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8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7"/>
      <c r="R59" s="737"/>
      <c r="S59" s="737"/>
      <c r="T59" s="738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142</v>
      </c>
      <c r="B60" s="54" t="s">
        <v>143</v>
      </c>
      <c r="C60" s="31">
        <v>4301020228</v>
      </c>
      <c r="D60" s="742">
        <v>4680115882751</v>
      </c>
      <c r="E60" s="743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7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7"/>
      <c r="R60" s="737"/>
      <c r="S60" s="737"/>
      <c r="T60" s="738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145</v>
      </c>
      <c r="B61" s="54" t="s">
        <v>146</v>
      </c>
      <c r="C61" s="31">
        <v>4301020358</v>
      </c>
      <c r="D61" s="742">
        <v>4680115885950</v>
      </c>
      <c r="E61" s="743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8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7"/>
      <c r="R61" s="737"/>
      <c r="S61" s="737"/>
      <c r="T61" s="738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147</v>
      </c>
      <c r="B62" s="54" t="s">
        <v>148</v>
      </c>
      <c r="C62" s="31">
        <v>4301020296</v>
      </c>
      <c r="D62" s="742">
        <v>4680115881433</v>
      </c>
      <c r="E62" s="743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7"/>
      <c r="R62" s="737"/>
      <c r="S62" s="737"/>
      <c r="T62" s="738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31"/>
      <c r="B63" s="732"/>
      <c r="C63" s="732"/>
      <c r="D63" s="732"/>
      <c r="E63" s="732"/>
      <c r="F63" s="732"/>
      <c r="G63" s="732"/>
      <c r="H63" s="732"/>
      <c r="I63" s="732"/>
      <c r="J63" s="732"/>
      <c r="K63" s="732"/>
      <c r="L63" s="732"/>
      <c r="M63" s="732"/>
      <c r="N63" s="732"/>
      <c r="O63" s="733"/>
      <c r="P63" s="739" t="s">
        <v>79</v>
      </c>
      <c r="Q63" s="740"/>
      <c r="R63" s="740"/>
      <c r="S63" s="740"/>
      <c r="T63" s="740"/>
      <c r="U63" s="740"/>
      <c r="V63" s="741"/>
      <c r="W63" s="37" t="s">
        <v>80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32"/>
      <c r="B64" s="732"/>
      <c r="C64" s="732"/>
      <c r="D64" s="732"/>
      <c r="E64" s="732"/>
      <c r="F64" s="732"/>
      <c r="G64" s="732"/>
      <c r="H64" s="732"/>
      <c r="I64" s="732"/>
      <c r="J64" s="732"/>
      <c r="K64" s="732"/>
      <c r="L64" s="732"/>
      <c r="M64" s="732"/>
      <c r="N64" s="732"/>
      <c r="O64" s="733"/>
      <c r="P64" s="739" t="s">
        <v>79</v>
      </c>
      <c r="Q64" s="740"/>
      <c r="R64" s="740"/>
      <c r="S64" s="740"/>
      <c r="T64" s="740"/>
      <c r="U64" s="740"/>
      <c r="V64" s="741"/>
      <c r="W64" s="37" t="s">
        <v>68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45" t="s">
        <v>149</v>
      </c>
      <c r="B65" s="732"/>
      <c r="C65" s="732"/>
      <c r="D65" s="732"/>
      <c r="E65" s="732"/>
      <c r="F65" s="732"/>
      <c r="G65" s="732"/>
      <c r="H65" s="732"/>
      <c r="I65" s="732"/>
      <c r="J65" s="732"/>
      <c r="K65" s="732"/>
      <c r="L65" s="732"/>
      <c r="M65" s="732"/>
      <c r="N65" s="732"/>
      <c r="O65" s="732"/>
      <c r="P65" s="732"/>
      <c r="Q65" s="732"/>
      <c r="R65" s="732"/>
      <c r="S65" s="732"/>
      <c r="T65" s="732"/>
      <c r="U65" s="732"/>
      <c r="V65" s="732"/>
      <c r="W65" s="732"/>
      <c r="X65" s="732"/>
      <c r="Y65" s="732"/>
      <c r="Z65" s="732"/>
      <c r="AA65" s="723"/>
      <c r="AB65" s="723"/>
      <c r="AC65" s="723"/>
    </row>
    <row r="66" spans="1:68" ht="16.5" hidden="1" customHeight="1" x14ac:dyDescent="0.25">
      <c r="A66" s="54" t="s">
        <v>150</v>
      </c>
      <c r="B66" s="54" t="s">
        <v>151</v>
      </c>
      <c r="C66" s="31">
        <v>4301031240</v>
      </c>
      <c r="D66" s="742">
        <v>4680115885042</v>
      </c>
      <c r="E66" s="743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10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7"/>
      <c r="R66" s="737"/>
      <c r="S66" s="737"/>
      <c r="T66" s="738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153</v>
      </c>
      <c r="B67" s="54" t="s">
        <v>154</v>
      </c>
      <c r="C67" s="31">
        <v>4301031315</v>
      </c>
      <c r="D67" s="742">
        <v>4680115885080</v>
      </c>
      <c r="E67" s="743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8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7"/>
      <c r="R67" s="737"/>
      <c r="S67" s="737"/>
      <c r="T67" s="738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4301031243</v>
      </c>
      <c r="D68" s="742">
        <v>4680115885073</v>
      </c>
      <c r="E68" s="743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11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7"/>
      <c r="R68" s="737"/>
      <c r="S68" s="737"/>
      <c r="T68" s="738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4301031241</v>
      </c>
      <c r="D69" s="742">
        <v>4680115885059</v>
      </c>
      <c r="E69" s="743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10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7"/>
      <c r="R69" s="737"/>
      <c r="S69" s="737"/>
      <c r="T69" s="738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4301031316</v>
      </c>
      <c r="D70" s="742">
        <v>4680115885097</v>
      </c>
      <c r="E70" s="743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7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7"/>
      <c r="R70" s="737"/>
      <c r="S70" s="737"/>
      <c r="T70" s="738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31"/>
      <c r="B71" s="732"/>
      <c r="C71" s="732"/>
      <c r="D71" s="732"/>
      <c r="E71" s="732"/>
      <c r="F71" s="732"/>
      <c r="G71" s="732"/>
      <c r="H71" s="732"/>
      <c r="I71" s="732"/>
      <c r="J71" s="732"/>
      <c r="K71" s="732"/>
      <c r="L71" s="732"/>
      <c r="M71" s="732"/>
      <c r="N71" s="732"/>
      <c r="O71" s="733"/>
      <c r="P71" s="739" t="s">
        <v>79</v>
      </c>
      <c r="Q71" s="740"/>
      <c r="R71" s="740"/>
      <c r="S71" s="740"/>
      <c r="T71" s="740"/>
      <c r="U71" s="740"/>
      <c r="V71" s="741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32"/>
      <c r="B72" s="732"/>
      <c r="C72" s="732"/>
      <c r="D72" s="732"/>
      <c r="E72" s="732"/>
      <c r="F72" s="732"/>
      <c r="G72" s="732"/>
      <c r="H72" s="732"/>
      <c r="I72" s="732"/>
      <c r="J72" s="732"/>
      <c r="K72" s="732"/>
      <c r="L72" s="732"/>
      <c r="M72" s="732"/>
      <c r="N72" s="732"/>
      <c r="O72" s="733"/>
      <c r="P72" s="739" t="s">
        <v>79</v>
      </c>
      <c r="Q72" s="740"/>
      <c r="R72" s="740"/>
      <c r="S72" s="740"/>
      <c r="T72" s="740"/>
      <c r="U72" s="740"/>
      <c r="V72" s="741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45" t="s">
        <v>63</v>
      </c>
      <c r="B73" s="732"/>
      <c r="C73" s="732"/>
      <c r="D73" s="732"/>
      <c r="E73" s="732"/>
      <c r="F73" s="732"/>
      <c r="G73" s="732"/>
      <c r="H73" s="732"/>
      <c r="I73" s="732"/>
      <c r="J73" s="732"/>
      <c r="K73" s="732"/>
      <c r="L73" s="732"/>
      <c r="M73" s="732"/>
      <c r="N73" s="732"/>
      <c r="O73" s="732"/>
      <c r="P73" s="732"/>
      <c r="Q73" s="732"/>
      <c r="R73" s="732"/>
      <c r="S73" s="732"/>
      <c r="T73" s="732"/>
      <c r="U73" s="732"/>
      <c r="V73" s="732"/>
      <c r="W73" s="732"/>
      <c r="X73" s="732"/>
      <c r="Y73" s="732"/>
      <c r="Z73" s="732"/>
      <c r="AA73" s="723"/>
      <c r="AB73" s="723"/>
      <c r="AC73" s="723"/>
    </row>
    <row r="74" spans="1:68" ht="16.5" hidden="1" customHeight="1" x14ac:dyDescent="0.25">
      <c r="A74" s="54" t="s">
        <v>163</v>
      </c>
      <c r="B74" s="54" t="s">
        <v>164</v>
      </c>
      <c r="C74" s="31">
        <v>4301051838</v>
      </c>
      <c r="D74" s="742">
        <v>4680115881891</v>
      </c>
      <c r="E74" s="743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7"/>
      <c r="R74" s="737"/>
      <c r="S74" s="737"/>
      <c r="T74" s="738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4301051846</v>
      </c>
      <c r="D75" s="742">
        <v>4680115885769</v>
      </c>
      <c r="E75" s="743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81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7"/>
      <c r="R75" s="737"/>
      <c r="S75" s="737"/>
      <c r="T75" s="738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169</v>
      </c>
      <c r="B76" s="54" t="s">
        <v>170</v>
      </c>
      <c r="C76" s="31">
        <v>4301051822</v>
      </c>
      <c r="D76" s="742">
        <v>4680115884410</v>
      </c>
      <c r="E76" s="743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7"/>
      <c r="R76" s="737"/>
      <c r="S76" s="737"/>
      <c r="T76" s="738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172</v>
      </c>
      <c r="B77" s="54" t="s">
        <v>173</v>
      </c>
      <c r="C77" s="31">
        <v>4301051837</v>
      </c>
      <c r="D77" s="742">
        <v>4680115884311</v>
      </c>
      <c r="E77" s="743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7"/>
      <c r="R77" s="737"/>
      <c r="S77" s="737"/>
      <c r="T77" s="738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4301051844</v>
      </c>
      <c r="D78" s="742">
        <v>4680115885929</v>
      </c>
      <c r="E78" s="743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103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7"/>
      <c r="R78" s="737"/>
      <c r="S78" s="737"/>
      <c r="T78" s="738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176</v>
      </c>
      <c r="B79" s="54" t="s">
        <v>177</v>
      </c>
      <c r="C79" s="31">
        <v>4301051827</v>
      </c>
      <c r="D79" s="742">
        <v>4680115884403</v>
      </c>
      <c r="E79" s="743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11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7"/>
      <c r="R79" s="737"/>
      <c r="S79" s="737"/>
      <c r="T79" s="738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31"/>
      <c r="B80" s="732"/>
      <c r="C80" s="732"/>
      <c r="D80" s="732"/>
      <c r="E80" s="732"/>
      <c r="F80" s="732"/>
      <c r="G80" s="732"/>
      <c r="H80" s="732"/>
      <c r="I80" s="732"/>
      <c r="J80" s="732"/>
      <c r="K80" s="732"/>
      <c r="L80" s="732"/>
      <c r="M80" s="732"/>
      <c r="N80" s="732"/>
      <c r="O80" s="733"/>
      <c r="P80" s="739" t="s">
        <v>79</v>
      </c>
      <c r="Q80" s="740"/>
      <c r="R80" s="740"/>
      <c r="S80" s="740"/>
      <c r="T80" s="740"/>
      <c r="U80" s="740"/>
      <c r="V80" s="741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32"/>
      <c r="B81" s="732"/>
      <c r="C81" s="732"/>
      <c r="D81" s="732"/>
      <c r="E81" s="732"/>
      <c r="F81" s="732"/>
      <c r="G81" s="732"/>
      <c r="H81" s="732"/>
      <c r="I81" s="732"/>
      <c r="J81" s="732"/>
      <c r="K81" s="732"/>
      <c r="L81" s="732"/>
      <c r="M81" s="732"/>
      <c r="N81" s="732"/>
      <c r="O81" s="733"/>
      <c r="P81" s="739" t="s">
        <v>79</v>
      </c>
      <c r="Q81" s="740"/>
      <c r="R81" s="740"/>
      <c r="S81" s="740"/>
      <c r="T81" s="740"/>
      <c r="U81" s="740"/>
      <c r="V81" s="741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45" t="s">
        <v>178</v>
      </c>
      <c r="B82" s="732"/>
      <c r="C82" s="732"/>
      <c r="D82" s="732"/>
      <c r="E82" s="732"/>
      <c r="F82" s="732"/>
      <c r="G82" s="732"/>
      <c r="H82" s="732"/>
      <c r="I82" s="732"/>
      <c r="J82" s="732"/>
      <c r="K82" s="732"/>
      <c r="L82" s="732"/>
      <c r="M82" s="732"/>
      <c r="N82" s="732"/>
      <c r="O82" s="732"/>
      <c r="P82" s="732"/>
      <c r="Q82" s="732"/>
      <c r="R82" s="732"/>
      <c r="S82" s="732"/>
      <c r="T82" s="732"/>
      <c r="U82" s="732"/>
      <c r="V82" s="732"/>
      <c r="W82" s="732"/>
      <c r="X82" s="732"/>
      <c r="Y82" s="732"/>
      <c r="Z82" s="732"/>
      <c r="AA82" s="723"/>
      <c r="AB82" s="723"/>
      <c r="AC82" s="723"/>
    </row>
    <row r="83" spans="1:68" ht="37.5" hidden="1" customHeight="1" x14ac:dyDescent="0.25">
      <c r="A83" s="54" t="s">
        <v>179</v>
      </c>
      <c r="B83" s="54" t="s">
        <v>180</v>
      </c>
      <c r="C83" s="31">
        <v>4301060366</v>
      </c>
      <c r="D83" s="742">
        <v>4680115881532</v>
      </c>
      <c r="E83" s="743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75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7"/>
      <c r="R83" s="737"/>
      <c r="S83" s="737"/>
      <c r="T83" s="738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179</v>
      </c>
      <c r="B84" s="54" t="s">
        <v>182</v>
      </c>
      <c r="C84" s="31">
        <v>4301060371</v>
      </c>
      <c r="D84" s="742">
        <v>4680115881532</v>
      </c>
      <c r="E84" s="743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7"/>
      <c r="R84" s="737"/>
      <c r="S84" s="737"/>
      <c r="T84" s="738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183</v>
      </c>
      <c r="B85" s="54" t="s">
        <v>184</v>
      </c>
      <c r="C85" s="31">
        <v>4301060351</v>
      </c>
      <c r="D85" s="742">
        <v>4680115881464</v>
      </c>
      <c r="E85" s="743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7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7"/>
      <c r="R85" s="737"/>
      <c r="S85" s="737"/>
      <c r="T85" s="738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31"/>
      <c r="B86" s="732"/>
      <c r="C86" s="732"/>
      <c r="D86" s="732"/>
      <c r="E86" s="732"/>
      <c r="F86" s="732"/>
      <c r="G86" s="732"/>
      <c r="H86" s="732"/>
      <c r="I86" s="732"/>
      <c r="J86" s="732"/>
      <c r="K86" s="732"/>
      <c r="L86" s="732"/>
      <c r="M86" s="732"/>
      <c r="N86" s="732"/>
      <c r="O86" s="733"/>
      <c r="P86" s="739" t="s">
        <v>79</v>
      </c>
      <c r="Q86" s="740"/>
      <c r="R86" s="740"/>
      <c r="S86" s="740"/>
      <c r="T86" s="740"/>
      <c r="U86" s="740"/>
      <c r="V86" s="741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32"/>
      <c r="B87" s="732"/>
      <c r="C87" s="732"/>
      <c r="D87" s="732"/>
      <c r="E87" s="732"/>
      <c r="F87" s="732"/>
      <c r="G87" s="732"/>
      <c r="H87" s="732"/>
      <c r="I87" s="732"/>
      <c r="J87" s="732"/>
      <c r="K87" s="732"/>
      <c r="L87" s="732"/>
      <c r="M87" s="732"/>
      <c r="N87" s="732"/>
      <c r="O87" s="733"/>
      <c r="P87" s="739" t="s">
        <v>79</v>
      </c>
      <c r="Q87" s="740"/>
      <c r="R87" s="740"/>
      <c r="S87" s="740"/>
      <c r="T87" s="740"/>
      <c r="U87" s="740"/>
      <c r="V87" s="741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48" t="s">
        <v>186</v>
      </c>
      <c r="B88" s="732"/>
      <c r="C88" s="732"/>
      <c r="D88" s="732"/>
      <c r="E88" s="732"/>
      <c r="F88" s="732"/>
      <c r="G88" s="732"/>
      <c r="H88" s="732"/>
      <c r="I88" s="732"/>
      <c r="J88" s="732"/>
      <c r="K88" s="732"/>
      <c r="L88" s="732"/>
      <c r="M88" s="732"/>
      <c r="N88" s="732"/>
      <c r="O88" s="732"/>
      <c r="P88" s="732"/>
      <c r="Q88" s="732"/>
      <c r="R88" s="732"/>
      <c r="S88" s="732"/>
      <c r="T88" s="732"/>
      <c r="U88" s="732"/>
      <c r="V88" s="732"/>
      <c r="W88" s="732"/>
      <c r="X88" s="732"/>
      <c r="Y88" s="732"/>
      <c r="Z88" s="732"/>
      <c r="AA88" s="722"/>
      <c r="AB88" s="722"/>
      <c r="AC88" s="722"/>
    </row>
    <row r="89" spans="1:68" ht="14.25" hidden="1" customHeight="1" x14ac:dyDescent="0.25">
      <c r="A89" s="745" t="s">
        <v>89</v>
      </c>
      <c r="B89" s="732"/>
      <c r="C89" s="732"/>
      <c r="D89" s="732"/>
      <c r="E89" s="732"/>
      <c r="F89" s="732"/>
      <c r="G89" s="732"/>
      <c r="H89" s="732"/>
      <c r="I89" s="732"/>
      <c r="J89" s="732"/>
      <c r="K89" s="732"/>
      <c r="L89" s="732"/>
      <c r="M89" s="732"/>
      <c r="N89" s="732"/>
      <c r="O89" s="732"/>
      <c r="P89" s="732"/>
      <c r="Q89" s="732"/>
      <c r="R89" s="732"/>
      <c r="S89" s="732"/>
      <c r="T89" s="732"/>
      <c r="U89" s="732"/>
      <c r="V89" s="732"/>
      <c r="W89" s="732"/>
      <c r="X89" s="732"/>
      <c r="Y89" s="732"/>
      <c r="Z89" s="732"/>
      <c r="AA89" s="723"/>
      <c r="AB89" s="723"/>
      <c r="AC89" s="723"/>
    </row>
    <row r="90" spans="1:68" ht="27" hidden="1" customHeight="1" x14ac:dyDescent="0.25">
      <c r="A90" s="54" t="s">
        <v>187</v>
      </c>
      <c r="B90" s="54" t="s">
        <v>188</v>
      </c>
      <c r="C90" s="31">
        <v>4301011468</v>
      </c>
      <c r="D90" s="742">
        <v>4680115881327</v>
      </c>
      <c r="E90" s="743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7"/>
      <c r="R90" s="737"/>
      <c r="S90" s="737"/>
      <c r="T90" s="738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190</v>
      </c>
      <c r="B91" s="54" t="s">
        <v>191</v>
      </c>
      <c r="C91" s="31">
        <v>4301011476</v>
      </c>
      <c r="D91" s="742">
        <v>4680115881518</v>
      </c>
      <c r="E91" s="743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4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7"/>
      <c r="R91" s="737"/>
      <c r="S91" s="737"/>
      <c r="T91" s="738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192</v>
      </c>
      <c r="B92" s="54" t="s">
        <v>193</v>
      </c>
      <c r="C92" s="31">
        <v>4301011443</v>
      </c>
      <c r="D92" s="742">
        <v>4680115881303</v>
      </c>
      <c r="E92" s="743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7"/>
      <c r="R92" s="737"/>
      <c r="S92" s="737"/>
      <c r="T92" s="738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31"/>
      <c r="B93" s="732"/>
      <c r="C93" s="732"/>
      <c r="D93" s="732"/>
      <c r="E93" s="732"/>
      <c r="F93" s="732"/>
      <c r="G93" s="732"/>
      <c r="H93" s="732"/>
      <c r="I93" s="732"/>
      <c r="J93" s="732"/>
      <c r="K93" s="732"/>
      <c r="L93" s="732"/>
      <c r="M93" s="732"/>
      <c r="N93" s="732"/>
      <c r="O93" s="733"/>
      <c r="P93" s="739" t="s">
        <v>79</v>
      </c>
      <c r="Q93" s="740"/>
      <c r="R93" s="740"/>
      <c r="S93" s="740"/>
      <c r="T93" s="740"/>
      <c r="U93" s="740"/>
      <c r="V93" s="741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hidden="1" x14ac:dyDescent="0.2">
      <c r="A94" s="732"/>
      <c r="B94" s="732"/>
      <c r="C94" s="732"/>
      <c r="D94" s="732"/>
      <c r="E94" s="732"/>
      <c r="F94" s="732"/>
      <c r="G94" s="732"/>
      <c r="H94" s="732"/>
      <c r="I94" s="732"/>
      <c r="J94" s="732"/>
      <c r="K94" s="732"/>
      <c r="L94" s="732"/>
      <c r="M94" s="732"/>
      <c r="N94" s="732"/>
      <c r="O94" s="733"/>
      <c r="P94" s="739" t="s">
        <v>79</v>
      </c>
      <c r="Q94" s="740"/>
      <c r="R94" s="740"/>
      <c r="S94" s="740"/>
      <c r="T94" s="740"/>
      <c r="U94" s="740"/>
      <c r="V94" s="741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hidden="1" customHeight="1" x14ac:dyDescent="0.25">
      <c r="A95" s="745" t="s">
        <v>63</v>
      </c>
      <c r="B95" s="732"/>
      <c r="C95" s="732"/>
      <c r="D95" s="732"/>
      <c r="E95" s="732"/>
      <c r="F95" s="732"/>
      <c r="G95" s="732"/>
      <c r="H95" s="732"/>
      <c r="I95" s="732"/>
      <c r="J95" s="732"/>
      <c r="K95" s="732"/>
      <c r="L95" s="732"/>
      <c r="M95" s="732"/>
      <c r="N95" s="732"/>
      <c r="O95" s="732"/>
      <c r="P95" s="732"/>
      <c r="Q95" s="732"/>
      <c r="R95" s="732"/>
      <c r="S95" s="732"/>
      <c r="T95" s="732"/>
      <c r="U95" s="732"/>
      <c r="V95" s="732"/>
      <c r="W95" s="732"/>
      <c r="X95" s="732"/>
      <c r="Y95" s="732"/>
      <c r="Z95" s="732"/>
      <c r="AA95" s="723"/>
      <c r="AB95" s="723"/>
      <c r="AC95" s="723"/>
    </row>
    <row r="96" spans="1:68" ht="27" hidden="1" customHeight="1" x14ac:dyDescent="0.25">
      <c r="A96" s="54" t="s">
        <v>195</v>
      </c>
      <c r="B96" s="54" t="s">
        <v>196</v>
      </c>
      <c r="C96" s="31">
        <v>4301051437</v>
      </c>
      <c r="D96" s="742">
        <v>4607091386967</v>
      </c>
      <c r="E96" s="743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7"/>
      <c r="R96" s="737"/>
      <c r="S96" s="737"/>
      <c r="T96" s="738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195</v>
      </c>
      <c r="B97" s="54" t="s">
        <v>198</v>
      </c>
      <c r="C97" s="31">
        <v>4301051546</v>
      </c>
      <c r="D97" s="742">
        <v>4607091386967</v>
      </c>
      <c r="E97" s="743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10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7"/>
      <c r="R97" s="737"/>
      <c r="S97" s="737"/>
      <c r="T97" s="738"/>
      <c r="U97" s="34"/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195</v>
      </c>
      <c r="B98" s="54" t="s">
        <v>199</v>
      </c>
      <c r="C98" s="31">
        <v>4301051712</v>
      </c>
      <c r="D98" s="742">
        <v>4607091386967</v>
      </c>
      <c r="E98" s="743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855" t="s">
        <v>200</v>
      </c>
      <c r="Q98" s="737"/>
      <c r="R98" s="737"/>
      <c r="S98" s="737"/>
      <c r="T98" s="738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203</v>
      </c>
      <c r="B99" s="54" t="s">
        <v>204</v>
      </c>
      <c r="C99" s="31">
        <v>4301051788</v>
      </c>
      <c r="D99" s="742">
        <v>4680115884953</v>
      </c>
      <c r="E99" s="743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1137" t="s">
        <v>205</v>
      </c>
      <c r="Q99" s="737"/>
      <c r="R99" s="737"/>
      <c r="S99" s="737"/>
      <c r="T99" s="738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4301051436</v>
      </c>
      <c r="D100" s="742">
        <v>4607091385731</v>
      </c>
      <c r="E100" s="743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110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7"/>
      <c r="R100" s="737"/>
      <c r="S100" s="737"/>
      <c r="T100" s="738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208</v>
      </c>
      <c r="B101" s="54" t="s">
        <v>210</v>
      </c>
      <c r="C101" s="31">
        <v>4301051718</v>
      </c>
      <c r="D101" s="742">
        <v>4607091385731</v>
      </c>
      <c r="E101" s="743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866" t="s">
        <v>211</v>
      </c>
      <c r="Q101" s="737"/>
      <c r="R101" s="737"/>
      <c r="S101" s="737"/>
      <c r="T101" s="738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208</v>
      </c>
      <c r="B102" s="54" t="s">
        <v>212</v>
      </c>
      <c r="C102" s="31">
        <v>4301052039</v>
      </c>
      <c r="D102" s="742">
        <v>4607091385731</v>
      </c>
      <c r="E102" s="743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791" t="s">
        <v>213</v>
      </c>
      <c r="Q102" s="737"/>
      <c r="R102" s="737"/>
      <c r="S102" s="737"/>
      <c r="T102" s="738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214</v>
      </c>
      <c r="B103" s="54" t="s">
        <v>215</v>
      </c>
      <c r="C103" s="31">
        <v>4301051438</v>
      </c>
      <c r="D103" s="742">
        <v>4680115880894</v>
      </c>
      <c r="E103" s="743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10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7"/>
      <c r="R103" s="737"/>
      <c r="S103" s="737"/>
      <c r="T103" s="738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217</v>
      </c>
      <c r="B104" s="54" t="s">
        <v>218</v>
      </c>
      <c r="C104" s="31">
        <v>4301051439</v>
      </c>
      <c r="D104" s="742">
        <v>4680115880214</v>
      </c>
      <c r="E104" s="743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11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7"/>
      <c r="R104" s="737"/>
      <c r="S104" s="737"/>
      <c r="T104" s="738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217</v>
      </c>
      <c r="B105" s="54" t="s">
        <v>219</v>
      </c>
      <c r="C105" s="31">
        <v>4301051687</v>
      </c>
      <c r="D105" s="742">
        <v>4680115880214</v>
      </c>
      <c r="E105" s="743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79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7"/>
      <c r="R105" s="737"/>
      <c r="S105" s="737"/>
      <c r="T105" s="738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hidden="1" x14ac:dyDescent="0.2">
      <c r="A106" s="731"/>
      <c r="B106" s="732"/>
      <c r="C106" s="732"/>
      <c r="D106" s="732"/>
      <c r="E106" s="732"/>
      <c r="F106" s="732"/>
      <c r="G106" s="732"/>
      <c r="H106" s="732"/>
      <c r="I106" s="732"/>
      <c r="J106" s="732"/>
      <c r="K106" s="732"/>
      <c r="L106" s="732"/>
      <c r="M106" s="732"/>
      <c r="N106" s="732"/>
      <c r="O106" s="733"/>
      <c r="P106" s="739" t="s">
        <v>79</v>
      </c>
      <c r="Q106" s="740"/>
      <c r="R106" s="740"/>
      <c r="S106" s="740"/>
      <c r="T106" s="740"/>
      <c r="U106" s="740"/>
      <c r="V106" s="741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hidden="1" x14ac:dyDescent="0.2">
      <c r="A107" s="732"/>
      <c r="B107" s="732"/>
      <c r="C107" s="732"/>
      <c r="D107" s="732"/>
      <c r="E107" s="732"/>
      <c r="F107" s="732"/>
      <c r="G107" s="732"/>
      <c r="H107" s="732"/>
      <c r="I107" s="732"/>
      <c r="J107" s="732"/>
      <c r="K107" s="732"/>
      <c r="L107" s="732"/>
      <c r="M107" s="732"/>
      <c r="N107" s="732"/>
      <c r="O107" s="733"/>
      <c r="P107" s="739" t="s">
        <v>79</v>
      </c>
      <c r="Q107" s="740"/>
      <c r="R107" s="740"/>
      <c r="S107" s="740"/>
      <c r="T107" s="740"/>
      <c r="U107" s="740"/>
      <c r="V107" s="741"/>
      <c r="W107" s="37" t="s">
        <v>68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hidden="1" customHeight="1" x14ac:dyDescent="0.25">
      <c r="A108" s="748" t="s">
        <v>220</v>
      </c>
      <c r="B108" s="732"/>
      <c r="C108" s="732"/>
      <c r="D108" s="732"/>
      <c r="E108" s="732"/>
      <c r="F108" s="732"/>
      <c r="G108" s="732"/>
      <c r="H108" s="732"/>
      <c r="I108" s="732"/>
      <c r="J108" s="732"/>
      <c r="K108" s="732"/>
      <c r="L108" s="732"/>
      <c r="M108" s="732"/>
      <c r="N108" s="732"/>
      <c r="O108" s="732"/>
      <c r="P108" s="732"/>
      <c r="Q108" s="732"/>
      <c r="R108" s="732"/>
      <c r="S108" s="732"/>
      <c r="T108" s="732"/>
      <c r="U108" s="732"/>
      <c r="V108" s="732"/>
      <c r="W108" s="732"/>
      <c r="X108" s="732"/>
      <c r="Y108" s="732"/>
      <c r="Z108" s="732"/>
      <c r="AA108" s="722"/>
      <c r="AB108" s="722"/>
      <c r="AC108" s="722"/>
    </row>
    <row r="109" spans="1:68" ht="14.25" hidden="1" customHeight="1" x14ac:dyDescent="0.25">
      <c r="A109" s="745" t="s">
        <v>89</v>
      </c>
      <c r="B109" s="732"/>
      <c r="C109" s="732"/>
      <c r="D109" s="732"/>
      <c r="E109" s="732"/>
      <c r="F109" s="732"/>
      <c r="G109" s="732"/>
      <c r="H109" s="732"/>
      <c r="I109" s="732"/>
      <c r="J109" s="732"/>
      <c r="K109" s="732"/>
      <c r="L109" s="732"/>
      <c r="M109" s="732"/>
      <c r="N109" s="732"/>
      <c r="O109" s="732"/>
      <c r="P109" s="732"/>
      <c r="Q109" s="732"/>
      <c r="R109" s="732"/>
      <c r="S109" s="732"/>
      <c r="T109" s="732"/>
      <c r="U109" s="732"/>
      <c r="V109" s="732"/>
      <c r="W109" s="732"/>
      <c r="X109" s="732"/>
      <c r="Y109" s="732"/>
      <c r="Z109" s="732"/>
      <c r="AA109" s="723"/>
      <c r="AB109" s="723"/>
      <c r="AC109" s="723"/>
    </row>
    <row r="110" spans="1:68" ht="16.5" hidden="1" customHeight="1" x14ac:dyDescent="0.25">
      <c r="A110" s="54" t="s">
        <v>221</v>
      </c>
      <c r="B110" s="54" t="s">
        <v>222</v>
      </c>
      <c r="C110" s="31">
        <v>4301011514</v>
      </c>
      <c r="D110" s="742">
        <v>4680115882133</v>
      </c>
      <c r="E110" s="743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7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7"/>
      <c r="R110" s="737"/>
      <c r="S110" s="737"/>
      <c r="T110" s="738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224</v>
      </c>
      <c r="C111" s="31">
        <v>4301011703</v>
      </c>
      <c r="D111" s="742">
        <v>4680115882133</v>
      </c>
      <c r="E111" s="743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88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7"/>
      <c r="R111" s="737"/>
      <c r="S111" s="737"/>
      <c r="T111" s="738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225</v>
      </c>
      <c r="B112" s="54" t="s">
        <v>226</v>
      </c>
      <c r="C112" s="31">
        <v>4301011417</v>
      </c>
      <c r="D112" s="742">
        <v>4680115880269</v>
      </c>
      <c r="E112" s="743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8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7"/>
      <c r="R112" s="737"/>
      <c r="S112" s="737"/>
      <c r="T112" s="738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227</v>
      </c>
      <c r="B113" s="54" t="s">
        <v>228</v>
      </c>
      <c r="C113" s="31">
        <v>4301011415</v>
      </c>
      <c r="D113" s="742">
        <v>4680115880429</v>
      </c>
      <c r="E113" s="743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10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7"/>
      <c r="R113" s="737"/>
      <c r="S113" s="737"/>
      <c r="T113" s="738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4301011462</v>
      </c>
      <c r="D114" s="742">
        <v>4680115881457</v>
      </c>
      <c r="E114" s="743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8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7"/>
      <c r="R114" s="737"/>
      <c r="S114" s="737"/>
      <c r="T114" s="738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31"/>
      <c r="B115" s="732"/>
      <c r="C115" s="732"/>
      <c r="D115" s="732"/>
      <c r="E115" s="732"/>
      <c r="F115" s="732"/>
      <c r="G115" s="732"/>
      <c r="H115" s="732"/>
      <c r="I115" s="732"/>
      <c r="J115" s="732"/>
      <c r="K115" s="732"/>
      <c r="L115" s="732"/>
      <c r="M115" s="732"/>
      <c r="N115" s="732"/>
      <c r="O115" s="733"/>
      <c r="P115" s="739" t="s">
        <v>79</v>
      </c>
      <c r="Q115" s="740"/>
      <c r="R115" s="740"/>
      <c r="S115" s="740"/>
      <c r="T115" s="740"/>
      <c r="U115" s="740"/>
      <c r="V115" s="741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hidden="1" x14ac:dyDescent="0.2">
      <c r="A116" s="732"/>
      <c r="B116" s="732"/>
      <c r="C116" s="732"/>
      <c r="D116" s="732"/>
      <c r="E116" s="732"/>
      <c r="F116" s="732"/>
      <c r="G116" s="732"/>
      <c r="H116" s="732"/>
      <c r="I116" s="732"/>
      <c r="J116" s="732"/>
      <c r="K116" s="732"/>
      <c r="L116" s="732"/>
      <c r="M116" s="732"/>
      <c r="N116" s="732"/>
      <c r="O116" s="733"/>
      <c r="P116" s="739" t="s">
        <v>79</v>
      </c>
      <c r="Q116" s="740"/>
      <c r="R116" s="740"/>
      <c r="S116" s="740"/>
      <c r="T116" s="740"/>
      <c r="U116" s="740"/>
      <c r="V116" s="741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hidden="1" customHeight="1" x14ac:dyDescent="0.25">
      <c r="A117" s="745" t="s">
        <v>138</v>
      </c>
      <c r="B117" s="732"/>
      <c r="C117" s="732"/>
      <c r="D117" s="732"/>
      <c r="E117" s="732"/>
      <c r="F117" s="732"/>
      <c r="G117" s="732"/>
      <c r="H117" s="732"/>
      <c r="I117" s="732"/>
      <c r="J117" s="732"/>
      <c r="K117" s="732"/>
      <c r="L117" s="732"/>
      <c r="M117" s="732"/>
      <c r="N117" s="732"/>
      <c r="O117" s="732"/>
      <c r="P117" s="732"/>
      <c r="Q117" s="732"/>
      <c r="R117" s="732"/>
      <c r="S117" s="732"/>
      <c r="T117" s="732"/>
      <c r="U117" s="732"/>
      <c r="V117" s="732"/>
      <c r="W117" s="732"/>
      <c r="X117" s="732"/>
      <c r="Y117" s="732"/>
      <c r="Z117" s="732"/>
      <c r="AA117" s="723"/>
      <c r="AB117" s="723"/>
      <c r="AC117" s="723"/>
    </row>
    <row r="118" spans="1:68" ht="16.5" hidden="1" customHeight="1" x14ac:dyDescent="0.25">
      <c r="A118" s="54" t="s">
        <v>231</v>
      </c>
      <c r="B118" s="54" t="s">
        <v>232</v>
      </c>
      <c r="C118" s="31">
        <v>4301020345</v>
      </c>
      <c r="D118" s="742">
        <v>4680115881488</v>
      </c>
      <c r="E118" s="743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10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7"/>
      <c r="R118" s="737"/>
      <c r="S118" s="737"/>
      <c r="T118" s="738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234</v>
      </c>
      <c r="B119" s="54" t="s">
        <v>235</v>
      </c>
      <c r="C119" s="31">
        <v>4301020346</v>
      </c>
      <c r="D119" s="742">
        <v>4680115882775</v>
      </c>
      <c r="E119" s="743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102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7"/>
      <c r="R119" s="737"/>
      <c r="S119" s="737"/>
      <c r="T119" s="738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236</v>
      </c>
      <c r="B120" s="54" t="s">
        <v>237</v>
      </c>
      <c r="C120" s="31">
        <v>4301020344</v>
      </c>
      <c r="D120" s="742">
        <v>4680115880658</v>
      </c>
      <c r="E120" s="743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108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7"/>
      <c r="R120" s="737"/>
      <c r="S120" s="737"/>
      <c r="T120" s="738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31"/>
      <c r="B121" s="732"/>
      <c r="C121" s="732"/>
      <c r="D121" s="732"/>
      <c r="E121" s="732"/>
      <c r="F121" s="732"/>
      <c r="G121" s="732"/>
      <c r="H121" s="732"/>
      <c r="I121" s="732"/>
      <c r="J121" s="732"/>
      <c r="K121" s="732"/>
      <c r="L121" s="732"/>
      <c r="M121" s="732"/>
      <c r="N121" s="732"/>
      <c r="O121" s="733"/>
      <c r="P121" s="739" t="s">
        <v>79</v>
      </c>
      <c r="Q121" s="740"/>
      <c r="R121" s="740"/>
      <c r="S121" s="740"/>
      <c r="T121" s="740"/>
      <c r="U121" s="740"/>
      <c r="V121" s="741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32"/>
      <c r="B122" s="732"/>
      <c r="C122" s="732"/>
      <c r="D122" s="732"/>
      <c r="E122" s="732"/>
      <c r="F122" s="732"/>
      <c r="G122" s="732"/>
      <c r="H122" s="732"/>
      <c r="I122" s="732"/>
      <c r="J122" s="732"/>
      <c r="K122" s="732"/>
      <c r="L122" s="732"/>
      <c r="M122" s="732"/>
      <c r="N122" s="732"/>
      <c r="O122" s="733"/>
      <c r="P122" s="739" t="s">
        <v>79</v>
      </c>
      <c r="Q122" s="740"/>
      <c r="R122" s="740"/>
      <c r="S122" s="740"/>
      <c r="T122" s="740"/>
      <c r="U122" s="740"/>
      <c r="V122" s="741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45" t="s">
        <v>63</v>
      </c>
      <c r="B123" s="732"/>
      <c r="C123" s="732"/>
      <c r="D123" s="732"/>
      <c r="E123" s="732"/>
      <c r="F123" s="732"/>
      <c r="G123" s="732"/>
      <c r="H123" s="732"/>
      <c r="I123" s="732"/>
      <c r="J123" s="732"/>
      <c r="K123" s="732"/>
      <c r="L123" s="732"/>
      <c r="M123" s="732"/>
      <c r="N123" s="732"/>
      <c r="O123" s="732"/>
      <c r="P123" s="732"/>
      <c r="Q123" s="732"/>
      <c r="R123" s="732"/>
      <c r="S123" s="732"/>
      <c r="T123" s="732"/>
      <c r="U123" s="732"/>
      <c r="V123" s="732"/>
      <c r="W123" s="732"/>
      <c r="X123" s="732"/>
      <c r="Y123" s="732"/>
      <c r="Z123" s="732"/>
      <c r="AA123" s="723"/>
      <c r="AB123" s="723"/>
      <c r="AC123" s="723"/>
    </row>
    <row r="124" spans="1:68" ht="37.5" hidden="1" customHeight="1" x14ac:dyDescent="0.25">
      <c r="A124" s="54" t="s">
        <v>238</v>
      </c>
      <c r="B124" s="54" t="s">
        <v>239</v>
      </c>
      <c r="C124" s="31">
        <v>4301051360</v>
      </c>
      <c r="D124" s="742">
        <v>4607091385168</v>
      </c>
      <c r="E124" s="743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7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7"/>
      <c r="R124" s="737"/>
      <c r="S124" s="737"/>
      <c r="T124" s="738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238</v>
      </c>
      <c r="B125" s="54" t="s">
        <v>241</v>
      </c>
      <c r="C125" s="31">
        <v>4301051625</v>
      </c>
      <c r="D125" s="742">
        <v>4607091385168</v>
      </c>
      <c r="E125" s="743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8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7"/>
      <c r="R125" s="737"/>
      <c r="S125" s="737"/>
      <c r="T125" s="738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238</v>
      </c>
      <c r="B126" s="54" t="s">
        <v>243</v>
      </c>
      <c r="C126" s="31">
        <v>4301051724</v>
      </c>
      <c r="D126" s="742">
        <v>4607091385168</v>
      </c>
      <c r="E126" s="743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746" t="s">
        <v>244</v>
      </c>
      <c r="Q126" s="737"/>
      <c r="R126" s="737"/>
      <c r="S126" s="737"/>
      <c r="T126" s="738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4301051362</v>
      </c>
      <c r="D127" s="742">
        <v>4607091383256</v>
      </c>
      <c r="E127" s="743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8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7"/>
      <c r="R127" s="737"/>
      <c r="S127" s="737"/>
      <c r="T127" s="738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247</v>
      </c>
      <c r="B128" s="54" t="s">
        <v>249</v>
      </c>
      <c r="C128" s="31">
        <v>4301051730</v>
      </c>
      <c r="D128" s="742">
        <v>4607091383256</v>
      </c>
      <c r="E128" s="743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789" t="s">
        <v>250</v>
      </c>
      <c r="Q128" s="737"/>
      <c r="R128" s="737"/>
      <c r="S128" s="737"/>
      <c r="T128" s="738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42">
        <v>4607091385748</v>
      </c>
      <c r="E129" s="743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10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7"/>
      <c r="R129" s="737"/>
      <c r="S129" s="737"/>
      <c r="T129" s="738"/>
      <c r="U129" s="34"/>
      <c r="V129" s="34"/>
      <c r="W129" s="35" t="s">
        <v>68</v>
      </c>
      <c r="X129" s="727">
        <v>450</v>
      </c>
      <c r="Y129" s="728">
        <f t="shared" si="15"/>
        <v>450.90000000000003</v>
      </c>
      <c r="Z129" s="36">
        <f t="shared" si="20"/>
        <v>1.08717</v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492</v>
      </c>
      <c r="BN129" s="64">
        <f t="shared" si="17"/>
        <v>492.98399999999998</v>
      </c>
      <c r="BO129" s="64">
        <f t="shared" si="18"/>
        <v>0.91575091575091572</v>
      </c>
      <c r="BP129" s="64">
        <f t="shared" si="19"/>
        <v>0.91758241758241765</v>
      </c>
    </row>
    <row r="130" spans="1:68" ht="27" hidden="1" customHeight="1" x14ac:dyDescent="0.25">
      <c r="A130" s="54" t="s">
        <v>252</v>
      </c>
      <c r="B130" s="54" t="s">
        <v>254</v>
      </c>
      <c r="C130" s="31">
        <v>4301051721</v>
      </c>
      <c r="D130" s="742">
        <v>4607091385748</v>
      </c>
      <c r="E130" s="743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870" t="s">
        <v>255</v>
      </c>
      <c r="Q130" s="737"/>
      <c r="R130" s="737"/>
      <c r="S130" s="737"/>
      <c r="T130" s="738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256</v>
      </c>
      <c r="B131" s="54" t="s">
        <v>257</v>
      </c>
      <c r="C131" s="31">
        <v>4301051740</v>
      </c>
      <c r="D131" s="742">
        <v>4680115884533</v>
      </c>
      <c r="E131" s="743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7"/>
      <c r="R131" s="737"/>
      <c r="S131" s="737"/>
      <c r="T131" s="738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259</v>
      </c>
      <c r="B132" s="54" t="s">
        <v>260</v>
      </c>
      <c r="C132" s="31">
        <v>4301051480</v>
      </c>
      <c r="D132" s="742">
        <v>4680115882645</v>
      </c>
      <c r="E132" s="743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7"/>
      <c r="R132" s="737"/>
      <c r="S132" s="737"/>
      <c r="T132" s="738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1"/>
      <c r="B133" s="732"/>
      <c r="C133" s="732"/>
      <c r="D133" s="732"/>
      <c r="E133" s="732"/>
      <c r="F133" s="732"/>
      <c r="G133" s="732"/>
      <c r="H133" s="732"/>
      <c r="I133" s="732"/>
      <c r="J133" s="732"/>
      <c r="K133" s="732"/>
      <c r="L133" s="732"/>
      <c r="M133" s="732"/>
      <c r="N133" s="732"/>
      <c r="O133" s="733"/>
      <c r="P133" s="739" t="s">
        <v>79</v>
      </c>
      <c r="Q133" s="740"/>
      <c r="R133" s="740"/>
      <c r="S133" s="740"/>
      <c r="T133" s="740"/>
      <c r="U133" s="740"/>
      <c r="V133" s="741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166.66666666666666</v>
      </c>
      <c r="Y133" s="729">
        <f>IFERROR(Y124/H124,"0")+IFERROR(Y125/H125,"0")+IFERROR(Y126/H126,"0")+IFERROR(Y127/H127,"0")+IFERROR(Y128/H128,"0")+IFERROR(Y129/H129,"0")+IFERROR(Y130/H130,"0")+IFERROR(Y131/H131,"0")+IFERROR(Y132/H132,"0")</f>
        <v>167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1.08717</v>
      </c>
      <c r="AA133" s="730"/>
      <c r="AB133" s="730"/>
      <c r="AC133" s="730"/>
    </row>
    <row r="134" spans="1:68" x14ac:dyDescent="0.2">
      <c r="A134" s="732"/>
      <c r="B134" s="732"/>
      <c r="C134" s="732"/>
      <c r="D134" s="732"/>
      <c r="E134" s="732"/>
      <c r="F134" s="732"/>
      <c r="G134" s="732"/>
      <c r="H134" s="732"/>
      <c r="I134" s="732"/>
      <c r="J134" s="732"/>
      <c r="K134" s="732"/>
      <c r="L134" s="732"/>
      <c r="M134" s="732"/>
      <c r="N134" s="732"/>
      <c r="O134" s="733"/>
      <c r="P134" s="739" t="s">
        <v>79</v>
      </c>
      <c r="Q134" s="740"/>
      <c r="R134" s="740"/>
      <c r="S134" s="740"/>
      <c r="T134" s="740"/>
      <c r="U134" s="740"/>
      <c r="V134" s="741"/>
      <c r="W134" s="37" t="s">
        <v>68</v>
      </c>
      <c r="X134" s="729">
        <f>IFERROR(SUM(X124:X132),"0")</f>
        <v>450</v>
      </c>
      <c r="Y134" s="729">
        <f>IFERROR(SUM(Y124:Y132),"0")</f>
        <v>450.90000000000003</v>
      </c>
      <c r="Z134" s="37"/>
      <c r="AA134" s="730"/>
      <c r="AB134" s="730"/>
      <c r="AC134" s="730"/>
    </row>
    <row r="135" spans="1:68" ht="14.25" hidden="1" customHeight="1" x14ac:dyDescent="0.25">
      <c r="A135" s="745" t="s">
        <v>178</v>
      </c>
      <c r="B135" s="732"/>
      <c r="C135" s="732"/>
      <c r="D135" s="732"/>
      <c r="E135" s="732"/>
      <c r="F135" s="732"/>
      <c r="G135" s="732"/>
      <c r="H135" s="732"/>
      <c r="I135" s="732"/>
      <c r="J135" s="732"/>
      <c r="K135" s="732"/>
      <c r="L135" s="732"/>
      <c r="M135" s="732"/>
      <c r="N135" s="732"/>
      <c r="O135" s="732"/>
      <c r="P135" s="732"/>
      <c r="Q135" s="732"/>
      <c r="R135" s="732"/>
      <c r="S135" s="732"/>
      <c r="T135" s="732"/>
      <c r="U135" s="732"/>
      <c r="V135" s="732"/>
      <c r="W135" s="732"/>
      <c r="X135" s="732"/>
      <c r="Y135" s="732"/>
      <c r="Z135" s="732"/>
      <c r="AA135" s="723"/>
      <c r="AB135" s="723"/>
      <c r="AC135" s="723"/>
    </row>
    <row r="136" spans="1:68" ht="37.5" hidden="1" customHeight="1" x14ac:dyDescent="0.25">
      <c r="A136" s="54" t="s">
        <v>262</v>
      </c>
      <c r="B136" s="54" t="s">
        <v>263</v>
      </c>
      <c r="C136" s="31">
        <v>4301060356</v>
      </c>
      <c r="D136" s="742">
        <v>4680115882652</v>
      </c>
      <c r="E136" s="743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75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7"/>
      <c r="R136" s="737"/>
      <c r="S136" s="737"/>
      <c r="T136" s="738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265</v>
      </c>
      <c r="B137" s="54" t="s">
        <v>266</v>
      </c>
      <c r="C137" s="31">
        <v>4301060317</v>
      </c>
      <c r="D137" s="742">
        <v>4680115880238</v>
      </c>
      <c r="E137" s="743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105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7"/>
      <c r="R137" s="737"/>
      <c r="S137" s="737"/>
      <c r="T137" s="738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1"/>
      <c r="B138" s="732"/>
      <c r="C138" s="732"/>
      <c r="D138" s="732"/>
      <c r="E138" s="732"/>
      <c r="F138" s="732"/>
      <c r="G138" s="732"/>
      <c r="H138" s="732"/>
      <c r="I138" s="732"/>
      <c r="J138" s="732"/>
      <c r="K138" s="732"/>
      <c r="L138" s="732"/>
      <c r="M138" s="732"/>
      <c r="N138" s="732"/>
      <c r="O138" s="733"/>
      <c r="P138" s="739" t="s">
        <v>79</v>
      </c>
      <c r="Q138" s="740"/>
      <c r="R138" s="740"/>
      <c r="S138" s="740"/>
      <c r="T138" s="740"/>
      <c r="U138" s="740"/>
      <c r="V138" s="741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32"/>
      <c r="B139" s="732"/>
      <c r="C139" s="732"/>
      <c r="D139" s="732"/>
      <c r="E139" s="732"/>
      <c r="F139" s="732"/>
      <c r="G139" s="732"/>
      <c r="H139" s="732"/>
      <c r="I139" s="732"/>
      <c r="J139" s="732"/>
      <c r="K139" s="732"/>
      <c r="L139" s="732"/>
      <c r="M139" s="732"/>
      <c r="N139" s="732"/>
      <c r="O139" s="733"/>
      <c r="P139" s="739" t="s">
        <v>79</v>
      </c>
      <c r="Q139" s="740"/>
      <c r="R139" s="740"/>
      <c r="S139" s="740"/>
      <c r="T139" s="740"/>
      <c r="U139" s="740"/>
      <c r="V139" s="741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48" t="s">
        <v>268</v>
      </c>
      <c r="B140" s="732"/>
      <c r="C140" s="732"/>
      <c r="D140" s="732"/>
      <c r="E140" s="732"/>
      <c r="F140" s="732"/>
      <c r="G140" s="732"/>
      <c r="H140" s="732"/>
      <c r="I140" s="732"/>
      <c r="J140" s="732"/>
      <c r="K140" s="732"/>
      <c r="L140" s="732"/>
      <c r="M140" s="732"/>
      <c r="N140" s="732"/>
      <c r="O140" s="732"/>
      <c r="P140" s="732"/>
      <c r="Q140" s="732"/>
      <c r="R140" s="732"/>
      <c r="S140" s="732"/>
      <c r="T140" s="732"/>
      <c r="U140" s="732"/>
      <c r="V140" s="732"/>
      <c r="W140" s="732"/>
      <c r="X140" s="732"/>
      <c r="Y140" s="732"/>
      <c r="Z140" s="732"/>
      <c r="AA140" s="722"/>
      <c r="AB140" s="722"/>
      <c r="AC140" s="722"/>
    </row>
    <row r="141" spans="1:68" ht="14.25" hidden="1" customHeight="1" x14ac:dyDescent="0.25">
      <c r="A141" s="745" t="s">
        <v>89</v>
      </c>
      <c r="B141" s="732"/>
      <c r="C141" s="732"/>
      <c r="D141" s="732"/>
      <c r="E141" s="732"/>
      <c r="F141" s="732"/>
      <c r="G141" s="732"/>
      <c r="H141" s="732"/>
      <c r="I141" s="732"/>
      <c r="J141" s="732"/>
      <c r="K141" s="732"/>
      <c r="L141" s="732"/>
      <c r="M141" s="732"/>
      <c r="N141" s="732"/>
      <c r="O141" s="732"/>
      <c r="P141" s="732"/>
      <c r="Q141" s="732"/>
      <c r="R141" s="732"/>
      <c r="S141" s="732"/>
      <c r="T141" s="732"/>
      <c r="U141" s="732"/>
      <c r="V141" s="732"/>
      <c r="W141" s="732"/>
      <c r="X141" s="732"/>
      <c r="Y141" s="732"/>
      <c r="Z141" s="732"/>
      <c r="AA141" s="723"/>
      <c r="AB141" s="723"/>
      <c r="AC141" s="723"/>
    </row>
    <row r="142" spans="1:68" ht="27" hidden="1" customHeight="1" x14ac:dyDescent="0.25">
      <c r="A142" s="54" t="s">
        <v>269</v>
      </c>
      <c r="B142" s="54" t="s">
        <v>270</v>
      </c>
      <c r="C142" s="31">
        <v>4301011564</v>
      </c>
      <c r="D142" s="742">
        <v>4680115882577</v>
      </c>
      <c r="E142" s="743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10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7"/>
      <c r="R142" s="737"/>
      <c r="S142" s="737"/>
      <c r="T142" s="738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269</v>
      </c>
      <c r="B143" s="54" t="s">
        <v>272</v>
      </c>
      <c r="C143" s="31">
        <v>4301011562</v>
      </c>
      <c r="D143" s="742">
        <v>4680115882577</v>
      </c>
      <c r="E143" s="743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7"/>
      <c r="R143" s="737"/>
      <c r="S143" s="737"/>
      <c r="T143" s="738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31"/>
      <c r="B144" s="732"/>
      <c r="C144" s="732"/>
      <c r="D144" s="732"/>
      <c r="E144" s="732"/>
      <c r="F144" s="732"/>
      <c r="G144" s="732"/>
      <c r="H144" s="732"/>
      <c r="I144" s="732"/>
      <c r="J144" s="732"/>
      <c r="K144" s="732"/>
      <c r="L144" s="732"/>
      <c r="M144" s="732"/>
      <c r="N144" s="732"/>
      <c r="O144" s="733"/>
      <c r="P144" s="739" t="s">
        <v>79</v>
      </c>
      <c r="Q144" s="740"/>
      <c r="R144" s="740"/>
      <c r="S144" s="740"/>
      <c r="T144" s="740"/>
      <c r="U144" s="740"/>
      <c r="V144" s="741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32"/>
      <c r="B145" s="732"/>
      <c r="C145" s="732"/>
      <c r="D145" s="732"/>
      <c r="E145" s="732"/>
      <c r="F145" s="732"/>
      <c r="G145" s="732"/>
      <c r="H145" s="732"/>
      <c r="I145" s="732"/>
      <c r="J145" s="732"/>
      <c r="K145" s="732"/>
      <c r="L145" s="732"/>
      <c r="M145" s="732"/>
      <c r="N145" s="732"/>
      <c r="O145" s="733"/>
      <c r="P145" s="739" t="s">
        <v>79</v>
      </c>
      <c r="Q145" s="740"/>
      <c r="R145" s="740"/>
      <c r="S145" s="740"/>
      <c r="T145" s="740"/>
      <c r="U145" s="740"/>
      <c r="V145" s="741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45" t="s">
        <v>149</v>
      </c>
      <c r="B146" s="732"/>
      <c r="C146" s="732"/>
      <c r="D146" s="732"/>
      <c r="E146" s="732"/>
      <c r="F146" s="732"/>
      <c r="G146" s="732"/>
      <c r="H146" s="732"/>
      <c r="I146" s="732"/>
      <c r="J146" s="732"/>
      <c r="K146" s="732"/>
      <c r="L146" s="732"/>
      <c r="M146" s="732"/>
      <c r="N146" s="732"/>
      <c r="O146" s="732"/>
      <c r="P146" s="732"/>
      <c r="Q146" s="732"/>
      <c r="R146" s="732"/>
      <c r="S146" s="732"/>
      <c r="T146" s="732"/>
      <c r="U146" s="732"/>
      <c r="V146" s="732"/>
      <c r="W146" s="732"/>
      <c r="X146" s="732"/>
      <c r="Y146" s="732"/>
      <c r="Z146" s="732"/>
      <c r="AA146" s="723"/>
      <c r="AB146" s="723"/>
      <c r="AC146" s="723"/>
    </row>
    <row r="147" spans="1:68" ht="27" hidden="1" customHeight="1" x14ac:dyDescent="0.25">
      <c r="A147" s="54" t="s">
        <v>273</v>
      </c>
      <c r="B147" s="54" t="s">
        <v>274</v>
      </c>
      <c r="C147" s="31">
        <v>4301031234</v>
      </c>
      <c r="D147" s="742">
        <v>4680115883444</v>
      </c>
      <c r="E147" s="743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10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7"/>
      <c r="R147" s="737"/>
      <c r="S147" s="737"/>
      <c r="T147" s="738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273</v>
      </c>
      <c r="B148" s="54" t="s">
        <v>276</v>
      </c>
      <c r="C148" s="31">
        <v>4301031235</v>
      </c>
      <c r="D148" s="742">
        <v>4680115883444</v>
      </c>
      <c r="E148" s="743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10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7"/>
      <c r="R148" s="737"/>
      <c r="S148" s="737"/>
      <c r="T148" s="738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1"/>
      <c r="B149" s="732"/>
      <c r="C149" s="732"/>
      <c r="D149" s="732"/>
      <c r="E149" s="732"/>
      <c r="F149" s="732"/>
      <c r="G149" s="732"/>
      <c r="H149" s="732"/>
      <c r="I149" s="732"/>
      <c r="J149" s="732"/>
      <c r="K149" s="732"/>
      <c r="L149" s="732"/>
      <c r="M149" s="732"/>
      <c r="N149" s="732"/>
      <c r="O149" s="733"/>
      <c r="P149" s="739" t="s">
        <v>79</v>
      </c>
      <c r="Q149" s="740"/>
      <c r="R149" s="740"/>
      <c r="S149" s="740"/>
      <c r="T149" s="740"/>
      <c r="U149" s="740"/>
      <c r="V149" s="741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32"/>
      <c r="B150" s="732"/>
      <c r="C150" s="732"/>
      <c r="D150" s="732"/>
      <c r="E150" s="732"/>
      <c r="F150" s="732"/>
      <c r="G150" s="732"/>
      <c r="H150" s="732"/>
      <c r="I150" s="732"/>
      <c r="J150" s="732"/>
      <c r="K150" s="732"/>
      <c r="L150" s="732"/>
      <c r="M150" s="732"/>
      <c r="N150" s="732"/>
      <c r="O150" s="733"/>
      <c r="P150" s="739" t="s">
        <v>79</v>
      </c>
      <c r="Q150" s="740"/>
      <c r="R150" s="740"/>
      <c r="S150" s="740"/>
      <c r="T150" s="740"/>
      <c r="U150" s="740"/>
      <c r="V150" s="741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45" t="s">
        <v>63</v>
      </c>
      <c r="B151" s="732"/>
      <c r="C151" s="732"/>
      <c r="D151" s="732"/>
      <c r="E151" s="732"/>
      <c r="F151" s="732"/>
      <c r="G151" s="732"/>
      <c r="H151" s="732"/>
      <c r="I151" s="732"/>
      <c r="J151" s="732"/>
      <c r="K151" s="732"/>
      <c r="L151" s="732"/>
      <c r="M151" s="732"/>
      <c r="N151" s="732"/>
      <c r="O151" s="732"/>
      <c r="P151" s="732"/>
      <c r="Q151" s="732"/>
      <c r="R151" s="732"/>
      <c r="S151" s="732"/>
      <c r="T151" s="732"/>
      <c r="U151" s="732"/>
      <c r="V151" s="732"/>
      <c r="W151" s="732"/>
      <c r="X151" s="732"/>
      <c r="Y151" s="732"/>
      <c r="Z151" s="732"/>
      <c r="AA151" s="723"/>
      <c r="AB151" s="723"/>
      <c r="AC151" s="723"/>
    </row>
    <row r="152" spans="1:68" ht="16.5" hidden="1" customHeight="1" x14ac:dyDescent="0.25">
      <c r="A152" s="54" t="s">
        <v>277</v>
      </c>
      <c r="B152" s="54" t="s">
        <v>278</v>
      </c>
      <c r="C152" s="31">
        <v>4301051477</v>
      </c>
      <c r="D152" s="742">
        <v>4680115882584</v>
      </c>
      <c r="E152" s="743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11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7"/>
      <c r="R152" s="737"/>
      <c r="S152" s="737"/>
      <c r="T152" s="738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277</v>
      </c>
      <c r="B153" s="54" t="s">
        <v>279</v>
      </c>
      <c r="C153" s="31">
        <v>4301051476</v>
      </c>
      <c r="D153" s="742">
        <v>4680115882584</v>
      </c>
      <c r="E153" s="743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7"/>
      <c r="R153" s="737"/>
      <c r="S153" s="737"/>
      <c r="T153" s="738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31"/>
      <c r="B154" s="732"/>
      <c r="C154" s="732"/>
      <c r="D154" s="732"/>
      <c r="E154" s="732"/>
      <c r="F154" s="732"/>
      <c r="G154" s="732"/>
      <c r="H154" s="732"/>
      <c r="I154" s="732"/>
      <c r="J154" s="732"/>
      <c r="K154" s="732"/>
      <c r="L154" s="732"/>
      <c r="M154" s="732"/>
      <c r="N154" s="732"/>
      <c r="O154" s="733"/>
      <c r="P154" s="739" t="s">
        <v>79</v>
      </c>
      <c r="Q154" s="740"/>
      <c r="R154" s="740"/>
      <c r="S154" s="740"/>
      <c r="T154" s="740"/>
      <c r="U154" s="740"/>
      <c r="V154" s="741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32"/>
      <c r="B155" s="732"/>
      <c r="C155" s="732"/>
      <c r="D155" s="732"/>
      <c r="E155" s="732"/>
      <c r="F155" s="732"/>
      <c r="G155" s="732"/>
      <c r="H155" s="732"/>
      <c r="I155" s="732"/>
      <c r="J155" s="732"/>
      <c r="K155" s="732"/>
      <c r="L155" s="732"/>
      <c r="M155" s="732"/>
      <c r="N155" s="732"/>
      <c r="O155" s="733"/>
      <c r="P155" s="739" t="s">
        <v>79</v>
      </c>
      <c r="Q155" s="740"/>
      <c r="R155" s="740"/>
      <c r="S155" s="740"/>
      <c r="T155" s="740"/>
      <c r="U155" s="740"/>
      <c r="V155" s="741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48" t="s">
        <v>87</v>
      </c>
      <c r="B156" s="732"/>
      <c r="C156" s="732"/>
      <c r="D156" s="732"/>
      <c r="E156" s="732"/>
      <c r="F156" s="732"/>
      <c r="G156" s="732"/>
      <c r="H156" s="732"/>
      <c r="I156" s="732"/>
      <c r="J156" s="732"/>
      <c r="K156" s="732"/>
      <c r="L156" s="732"/>
      <c r="M156" s="732"/>
      <c r="N156" s="732"/>
      <c r="O156" s="732"/>
      <c r="P156" s="732"/>
      <c r="Q156" s="732"/>
      <c r="R156" s="732"/>
      <c r="S156" s="732"/>
      <c r="T156" s="732"/>
      <c r="U156" s="732"/>
      <c r="V156" s="732"/>
      <c r="W156" s="732"/>
      <c r="X156" s="732"/>
      <c r="Y156" s="732"/>
      <c r="Z156" s="732"/>
      <c r="AA156" s="722"/>
      <c r="AB156" s="722"/>
      <c r="AC156" s="722"/>
    </row>
    <row r="157" spans="1:68" ht="14.25" hidden="1" customHeight="1" x14ac:dyDescent="0.25">
      <c r="A157" s="745" t="s">
        <v>89</v>
      </c>
      <c r="B157" s="732"/>
      <c r="C157" s="732"/>
      <c r="D157" s="732"/>
      <c r="E157" s="732"/>
      <c r="F157" s="732"/>
      <c r="G157" s="732"/>
      <c r="H157" s="732"/>
      <c r="I157" s="732"/>
      <c r="J157" s="732"/>
      <c r="K157" s="732"/>
      <c r="L157" s="732"/>
      <c r="M157" s="732"/>
      <c r="N157" s="732"/>
      <c r="O157" s="732"/>
      <c r="P157" s="732"/>
      <c r="Q157" s="732"/>
      <c r="R157" s="732"/>
      <c r="S157" s="732"/>
      <c r="T157" s="732"/>
      <c r="U157" s="732"/>
      <c r="V157" s="732"/>
      <c r="W157" s="732"/>
      <c r="X157" s="732"/>
      <c r="Y157" s="732"/>
      <c r="Z157" s="732"/>
      <c r="AA157" s="723"/>
      <c r="AB157" s="723"/>
      <c r="AC157" s="723"/>
    </row>
    <row r="158" spans="1:68" ht="27" hidden="1" customHeight="1" x14ac:dyDescent="0.25">
      <c r="A158" s="54" t="s">
        <v>280</v>
      </c>
      <c r="B158" s="54" t="s">
        <v>281</v>
      </c>
      <c r="C158" s="31">
        <v>4301011705</v>
      </c>
      <c r="D158" s="742">
        <v>4607091384604</v>
      </c>
      <c r="E158" s="743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11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7"/>
      <c r="R158" s="737"/>
      <c r="S158" s="737"/>
      <c r="T158" s="738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1"/>
      <c r="B159" s="732"/>
      <c r="C159" s="732"/>
      <c r="D159" s="732"/>
      <c r="E159" s="732"/>
      <c r="F159" s="732"/>
      <c r="G159" s="732"/>
      <c r="H159" s="732"/>
      <c r="I159" s="732"/>
      <c r="J159" s="732"/>
      <c r="K159" s="732"/>
      <c r="L159" s="732"/>
      <c r="M159" s="732"/>
      <c r="N159" s="732"/>
      <c r="O159" s="733"/>
      <c r="P159" s="739" t="s">
        <v>79</v>
      </c>
      <c r="Q159" s="740"/>
      <c r="R159" s="740"/>
      <c r="S159" s="740"/>
      <c r="T159" s="740"/>
      <c r="U159" s="740"/>
      <c r="V159" s="741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32"/>
      <c r="B160" s="732"/>
      <c r="C160" s="732"/>
      <c r="D160" s="732"/>
      <c r="E160" s="732"/>
      <c r="F160" s="732"/>
      <c r="G160" s="732"/>
      <c r="H160" s="732"/>
      <c r="I160" s="732"/>
      <c r="J160" s="732"/>
      <c r="K160" s="732"/>
      <c r="L160" s="732"/>
      <c r="M160" s="732"/>
      <c r="N160" s="732"/>
      <c r="O160" s="733"/>
      <c r="P160" s="739" t="s">
        <v>79</v>
      </c>
      <c r="Q160" s="740"/>
      <c r="R160" s="740"/>
      <c r="S160" s="740"/>
      <c r="T160" s="740"/>
      <c r="U160" s="740"/>
      <c r="V160" s="741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45" t="s">
        <v>149</v>
      </c>
      <c r="B161" s="732"/>
      <c r="C161" s="732"/>
      <c r="D161" s="732"/>
      <c r="E161" s="732"/>
      <c r="F161" s="732"/>
      <c r="G161" s="732"/>
      <c r="H161" s="732"/>
      <c r="I161" s="732"/>
      <c r="J161" s="732"/>
      <c r="K161" s="732"/>
      <c r="L161" s="732"/>
      <c r="M161" s="732"/>
      <c r="N161" s="732"/>
      <c r="O161" s="732"/>
      <c r="P161" s="732"/>
      <c r="Q161" s="732"/>
      <c r="R161" s="732"/>
      <c r="S161" s="732"/>
      <c r="T161" s="732"/>
      <c r="U161" s="732"/>
      <c r="V161" s="732"/>
      <c r="W161" s="732"/>
      <c r="X161" s="732"/>
      <c r="Y161" s="732"/>
      <c r="Z161" s="732"/>
      <c r="AA161" s="723"/>
      <c r="AB161" s="723"/>
      <c r="AC161" s="723"/>
    </row>
    <row r="162" spans="1:68" ht="16.5" hidden="1" customHeight="1" x14ac:dyDescent="0.25">
      <c r="A162" s="54" t="s">
        <v>283</v>
      </c>
      <c r="B162" s="54" t="s">
        <v>284</v>
      </c>
      <c r="C162" s="31">
        <v>4301030895</v>
      </c>
      <c r="D162" s="742">
        <v>4607091387667</v>
      </c>
      <c r="E162" s="743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8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7"/>
      <c r="R162" s="737"/>
      <c r="S162" s="737"/>
      <c r="T162" s="738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286</v>
      </c>
      <c r="B163" s="54" t="s">
        <v>287</v>
      </c>
      <c r="C163" s="31">
        <v>4301030961</v>
      </c>
      <c r="D163" s="742">
        <v>4607091387636</v>
      </c>
      <c r="E163" s="743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7"/>
      <c r="R163" s="737"/>
      <c r="S163" s="737"/>
      <c r="T163" s="738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289</v>
      </c>
      <c r="B164" s="54" t="s">
        <v>290</v>
      </c>
      <c r="C164" s="31">
        <v>4301030963</v>
      </c>
      <c r="D164" s="742">
        <v>4607091382426</v>
      </c>
      <c r="E164" s="743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8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7"/>
      <c r="R164" s="737"/>
      <c r="S164" s="737"/>
      <c r="T164" s="738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292</v>
      </c>
      <c r="B165" s="54" t="s">
        <v>293</v>
      </c>
      <c r="C165" s="31">
        <v>4301030962</v>
      </c>
      <c r="D165" s="742">
        <v>4607091386547</v>
      </c>
      <c r="E165" s="743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11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7"/>
      <c r="R165" s="737"/>
      <c r="S165" s="737"/>
      <c r="T165" s="738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294</v>
      </c>
      <c r="B166" s="54" t="s">
        <v>295</v>
      </c>
      <c r="C166" s="31">
        <v>4301030964</v>
      </c>
      <c r="D166" s="742">
        <v>4607091382464</v>
      </c>
      <c r="E166" s="743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10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7"/>
      <c r="R166" s="737"/>
      <c r="S166" s="737"/>
      <c r="T166" s="738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1"/>
      <c r="B167" s="732"/>
      <c r="C167" s="732"/>
      <c r="D167" s="732"/>
      <c r="E167" s="732"/>
      <c r="F167" s="732"/>
      <c r="G167" s="732"/>
      <c r="H167" s="732"/>
      <c r="I167" s="732"/>
      <c r="J167" s="732"/>
      <c r="K167" s="732"/>
      <c r="L167" s="732"/>
      <c r="M167" s="732"/>
      <c r="N167" s="732"/>
      <c r="O167" s="733"/>
      <c r="P167" s="739" t="s">
        <v>79</v>
      </c>
      <c r="Q167" s="740"/>
      <c r="R167" s="740"/>
      <c r="S167" s="740"/>
      <c r="T167" s="740"/>
      <c r="U167" s="740"/>
      <c r="V167" s="741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32"/>
      <c r="B168" s="732"/>
      <c r="C168" s="732"/>
      <c r="D168" s="732"/>
      <c r="E168" s="732"/>
      <c r="F168" s="732"/>
      <c r="G168" s="732"/>
      <c r="H168" s="732"/>
      <c r="I168" s="732"/>
      <c r="J168" s="732"/>
      <c r="K168" s="732"/>
      <c r="L168" s="732"/>
      <c r="M168" s="732"/>
      <c r="N168" s="732"/>
      <c r="O168" s="733"/>
      <c r="P168" s="739" t="s">
        <v>79</v>
      </c>
      <c r="Q168" s="740"/>
      <c r="R168" s="740"/>
      <c r="S168" s="740"/>
      <c r="T168" s="740"/>
      <c r="U168" s="740"/>
      <c r="V168" s="741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45" t="s">
        <v>63</v>
      </c>
      <c r="B169" s="732"/>
      <c r="C169" s="732"/>
      <c r="D169" s="732"/>
      <c r="E169" s="732"/>
      <c r="F169" s="732"/>
      <c r="G169" s="732"/>
      <c r="H169" s="732"/>
      <c r="I169" s="732"/>
      <c r="J169" s="732"/>
      <c r="K169" s="732"/>
      <c r="L169" s="732"/>
      <c r="M169" s="732"/>
      <c r="N169" s="732"/>
      <c r="O169" s="732"/>
      <c r="P169" s="732"/>
      <c r="Q169" s="732"/>
      <c r="R169" s="732"/>
      <c r="S169" s="732"/>
      <c r="T169" s="732"/>
      <c r="U169" s="732"/>
      <c r="V169" s="732"/>
      <c r="W169" s="732"/>
      <c r="X169" s="732"/>
      <c r="Y169" s="732"/>
      <c r="Z169" s="732"/>
      <c r="AA169" s="723"/>
      <c r="AB169" s="723"/>
      <c r="AC169" s="723"/>
    </row>
    <row r="170" spans="1:68" ht="16.5" hidden="1" customHeight="1" x14ac:dyDescent="0.25">
      <c r="A170" s="54" t="s">
        <v>296</v>
      </c>
      <c r="B170" s="54" t="s">
        <v>297</v>
      </c>
      <c r="C170" s="31">
        <v>4301051653</v>
      </c>
      <c r="D170" s="742">
        <v>4607091386264</v>
      </c>
      <c r="E170" s="743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7"/>
      <c r="R170" s="737"/>
      <c r="S170" s="737"/>
      <c r="T170" s="738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299</v>
      </c>
      <c r="B171" s="54" t="s">
        <v>300</v>
      </c>
      <c r="C171" s="31">
        <v>4301051313</v>
      </c>
      <c r="D171" s="742">
        <v>4607091385427</v>
      </c>
      <c r="E171" s="743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108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7"/>
      <c r="R171" s="737"/>
      <c r="S171" s="737"/>
      <c r="T171" s="738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1"/>
      <c r="B172" s="732"/>
      <c r="C172" s="732"/>
      <c r="D172" s="732"/>
      <c r="E172" s="732"/>
      <c r="F172" s="732"/>
      <c r="G172" s="732"/>
      <c r="H172" s="732"/>
      <c r="I172" s="732"/>
      <c r="J172" s="732"/>
      <c r="K172" s="732"/>
      <c r="L172" s="732"/>
      <c r="M172" s="732"/>
      <c r="N172" s="732"/>
      <c r="O172" s="733"/>
      <c r="P172" s="739" t="s">
        <v>79</v>
      </c>
      <c r="Q172" s="740"/>
      <c r="R172" s="740"/>
      <c r="S172" s="740"/>
      <c r="T172" s="740"/>
      <c r="U172" s="740"/>
      <c r="V172" s="741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32"/>
      <c r="B173" s="732"/>
      <c r="C173" s="732"/>
      <c r="D173" s="732"/>
      <c r="E173" s="732"/>
      <c r="F173" s="732"/>
      <c r="G173" s="732"/>
      <c r="H173" s="732"/>
      <c r="I173" s="732"/>
      <c r="J173" s="732"/>
      <c r="K173" s="732"/>
      <c r="L173" s="732"/>
      <c r="M173" s="732"/>
      <c r="N173" s="732"/>
      <c r="O173" s="733"/>
      <c r="P173" s="739" t="s">
        <v>79</v>
      </c>
      <c r="Q173" s="740"/>
      <c r="R173" s="740"/>
      <c r="S173" s="740"/>
      <c r="T173" s="740"/>
      <c r="U173" s="740"/>
      <c r="V173" s="741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851" t="s">
        <v>302</v>
      </c>
      <c r="B174" s="852"/>
      <c r="C174" s="852"/>
      <c r="D174" s="852"/>
      <c r="E174" s="852"/>
      <c r="F174" s="852"/>
      <c r="G174" s="852"/>
      <c r="H174" s="852"/>
      <c r="I174" s="852"/>
      <c r="J174" s="852"/>
      <c r="K174" s="852"/>
      <c r="L174" s="852"/>
      <c r="M174" s="852"/>
      <c r="N174" s="852"/>
      <c r="O174" s="852"/>
      <c r="P174" s="852"/>
      <c r="Q174" s="852"/>
      <c r="R174" s="852"/>
      <c r="S174" s="852"/>
      <c r="T174" s="852"/>
      <c r="U174" s="852"/>
      <c r="V174" s="852"/>
      <c r="W174" s="852"/>
      <c r="X174" s="852"/>
      <c r="Y174" s="852"/>
      <c r="Z174" s="852"/>
      <c r="AA174" s="48"/>
      <c r="AB174" s="48"/>
      <c r="AC174" s="48"/>
    </row>
    <row r="175" spans="1:68" ht="16.5" hidden="1" customHeight="1" x14ac:dyDescent="0.25">
      <c r="A175" s="748" t="s">
        <v>303</v>
      </c>
      <c r="B175" s="732"/>
      <c r="C175" s="732"/>
      <c r="D175" s="732"/>
      <c r="E175" s="732"/>
      <c r="F175" s="732"/>
      <c r="G175" s="732"/>
      <c r="H175" s="732"/>
      <c r="I175" s="732"/>
      <c r="J175" s="732"/>
      <c r="K175" s="732"/>
      <c r="L175" s="732"/>
      <c r="M175" s="732"/>
      <c r="N175" s="732"/>
      <c r="O175" s="732"/>
      <c r="P175" s="732"/>
      <c r="Q175" s="732"/>
      <c r="R175" s="732"/>
      <c r="S175" s="732"/>
      <c r="T175" s="732"/>
      <c r="U175" s="732"/>
      <c r="V175" s="732"/>
      <c r="W175" s="732"/>
      <c r="X175" s="732"/>
      <c r="Y175" s="732"/>
      <c r="Z175" s="732"/>
      <c r="AA175" s="722"/>
      <c r="AB175" s="722"/>
      <c r="AC175" s="722"/>
    </row>
    <row r="176" spans="1:68" ht="14.25" hidden="1" customHeight="1" x14ac:dyDescent="0.25">
      <c r="A176" s="745" t="s">
        <v>138</v>
      </c>
      <c r="B176" s="732"/>
      <c r="C176" s="732"/>
      <c r="D176" s="732"/>
      <c r="E176" s="732"/>
      <c r="F176" s="732"/>
      <c r="G176" s="732"/>
      <c r="H176" s="732"/>
      <c r="I176" s="732"/>
      <c r="J176" s="732"/>
      <c r="K176" s="732"/>
      <c r="L176" s="732"/>
      <c r="M176" s="732"/>
      <c r="N176" s="732"/>
      <c r="O176" s="732"/>
      <c r="P176" s="732"/>
      <c r="Q176" s="732"/>
      <c r="R176" s="732"/>
      <c r="S176" s="732"/>
      <c r="T176" s="732"/>
      <c r="U176" s="732"/>
      <c r="V176" s="732"/>
      <c r="W176" s="732"/>
      <c r="X176" s="732"/>
      <c r="Y176" s="732"/>
      <c r="Z176" s="732"/>
      <c r="AA176" s="723"/>
      <c r="AB176" s="723"/>
      <c r="AC176" s="723"/>
    </row>
    <row r="177" spans="1:68" ht="27" hidden="1" customHeight="1" x14ac:dyDescent="0.25">
      <c r="A177" s="54" t="s">
        <v>304</v>
      </c>
      <c r="B177" s="54" t="s">
        <v>305</v>
      </c>
      <c r="C177" s="31">
        <v>4301020323</v>
      </c>
      <c r="D177" s="742">
        <v>4680115886223</v>
      </c>
      <c r="E177" s="743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8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7"/>
      <c r="R177" s="737"/>
      <c r="S177" s="737"/>
      <c r="T177" s="738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31"/>
      <c r="B178" s="732"/>
      <c r="C178" s="732"/>
      <c r="D178" s="732"/>
      <c r="E178" s="732"/>
      <c r="F178" s="732"/>
      <c r="G178" s="732"/>
      <c r="H178" s="732"/>
      <c r="I178" s="732"/>
      <c r="J178" s="732"/>
      <c r="K178" s="732"/>
      <c r="L178" s="732"/>
      <c r="M178" s="732"/>
      <c r="N178" s="732"/>
      <c r="O178" s="733"/>
      <c r="P178" s="739" t="s">
        <v>79</v>
      </c>
      <c r="Q178" s="740"/>
      <c r="R178" s="740"/>
      <c r="S178" s="740"/>
      <c r="T178" s="740"/>
      <c r="U178" s="740"/>
      <c r="V178" s="741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32"/>
      <c r="B179" s="732"/>
      <c r="C179" s="732"/>
      <c r="D179" s="732"/>
      <c r="E179" s="732"/>
      <c r="F179" s="732"/>
      <c r="G179" s="732"/>
      <c r="H179" s="732"/>
      <c r="I179" s="732"/>
      <c r="J179" s="732"/>
      <c r="K179" s="732"/>
      <c r="L179" s="732"/>
      <c r="M179" s="732"/>
      <c r="N179" s="732"/>
      <c r="O179" s="733"/>
      <c r="P179" s="739" t="s">
        <v>79</v>
      </c>
      <c r="Q179" s="740"/>
      <c r="R179" s="740"/>
      <c r="S179" s="740"/>
      <c r="T179" s="740"/>
      <c r="U179" s="740"/>
      <c r="V179" s="741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45" t="s">
        <v>149</v>
      </c>
      <c r="B180" s="732"/>
      <c r="C180" s="732"/>
      <c r="D180" s="732"/>
      <c r="E180" s="732"/>
      <c r="F180" s="732"/>
      <c r="G180" s="732"/>
      <c r="H180" s="732"/>
      <c r="I180" s="732"/>
      <c r="J180" s="732"/>
      <c r="K180" s="732"/>
      <c r="L180" s="732"/>
      <c r="M180" s="732"/>
      <c r="N180" s="732"/>
      <c r="O180" s="732"/>
      <c r="P180" s="732"/>
      <c r="Q180" s="732"/>
      <c r="R180" s="732"/>
      <c r="S180" s="732"/>
      <c r="T180" s="732"/>
      <c r="U180" s="732"/>
      <c r="V180" s="732"/>
      <c r="W180" s="732"/>
      <c r="X180" s="732"/>
      <c r="Y180" s="732"/>
      <c r="Z180" s="732"/>
      <c r="AA180" s="723"/>
      <c r="AB180" s="723"/>
      <c r="AC180" s="723"/>
    </row>
    <row r="181" spans="1:68" ht="27" hidden="1" customHeight="1" x14ac:dyDescent="0.25">
      <c r="A181" s="54" t="s">
        <v>307</v>
      </c>
      <c r="B181" s="54" t="s">
        <v>308</v>
      </c>
      <c r="C181" s="31">
        <v>4301031191</v>
      </c>
      <c r="D181" s="742">
        <v>4680115880993</v>
      </c>
      <c r="E181" s="743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7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7"/>
      <c r="R181" s="737"/>
      <c r="S181" s="737"/>
      <c r="T181" s="738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4301031204</v>
      </c>
      <c r="D182" s="742">
        <v>4680115881761</v>
      </c>
      <c r="E182" s="743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10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7"/>
      <c r="R182" s="737"/>
      <c r="S182" s="737"/>
      <c r="T182" s="738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4301031201</v>
      </c>
      <c r="D183" s="742">
        <v>4680115881563</v>
      </c>
      <c r="E183" s="743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7"/>
      <c r="R183" s="737"/>
      <c r="S183" s="737"/>
      <c r="T183" s="738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316</v>
      </c>
      <c r="B184" s="54" t="s">
        <v>317</v>
      </c>
      <c r="C184" s="31">
        <v>4301031199</v>
      </c>
      <c r="D184" s="742">
        <v>4680115880986</v>
      </c>
      <c r="E184" s="743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7"/>
      <c r="R184" s="737"/>
      <c r="S184" s="737"/>
      <c r="T184" s="738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318</v>
      </c>
      <c r="B185" s="54" t="s">
        <v>319</v>
      </c>
      <c r="C185" s="31">
        <v>4301031205</v>
      </c>
      <c r="D185" s="742">
        <v>4680115881785</v>
      </c>
      <c r="E185" s="743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7"/>
      <c r="R185" s="737"/>
      <c r="S185" s="737"/>
      <c r="T185" s="738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320</v>
      </c>
      <c r="B186" s="54" t="s">
        <v>321</v>
      </c>
      <c r="C186" s="31">
        <v>4301031399</v>
      </c>
      <c r="D186" s="742">
        <v>4680115886537</v>
      </c>
      <c r="E186" s="743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808" t="s">
        <v>322</v>
      </c>
      <c r="Q186" s="737"/>
      <c r="R186" s="737"/>
      <c r="S186" s="737"/>
      <c r="T186" s="738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324</v>
      </c>
      <c r="B187" s="54" t="s">
        <v>325</v>
      </c>
      <c r="C187" s="31">
        <v>4301031202</v>
      </c>
      <c r="D187" s="742">
        <v>4680115881679</v>
      </c>
      <c r="E187" s="743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10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7"/>
      <c r="R187" s="737"/>
      <c r="S187" s="737"/>
      <c r="T187" s="738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326</v>
      </c>
      <c r="B188" s="54" t="s">
        <v>327</v>
      </c>
      <c r="C188" s="31">
        <v>4301031158</v>
      </c>
      <c r="D188" s="742">
        <v>4680115880191</v>
      </c>
      <c r="E188" s="743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8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7"/>
      <c r="R188" s="737"/>
      <c r="S188" s="737"/>
      <c r="T188" s="738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328</v>
      </c>
      <c r="B189" s="54" t="s">
        <v>329</v>
      </c>
      <c r="C189" s="31">
        <v>4301031245</v>
      </c>
      <c r="D189" s="742">
        <v>4680115883963</v>
      </c>
      <c r="E189" s="743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10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7"/>
      <c r="R189" s="737"/>
      <c r="S189" s="737"/>
      <c r="T189" s="738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31"/>
      <c r="B190" s="732"/>
      <c r="C190" s="732"/>
      <c r="D190" s="732"/>
      <c r="E190" s="732"/>
      <c r="F190" s="732"/>
      <c r="G190" s="732"/>
      <c r="H190" s="732"/>
      <c r="I190" s="732"/>
      <c r="J190" s="732"/>
      <c r="K190" s="732"/>
      <c r="L190" s="732"/>
      <c r="M190" s="732"/>
      <c r="N190" s="732"/>
      <c r="O190" s="733"/>
      <c r="P190" s="739" t="s">
        <v>79</v>
      </c>
      <c r="Q190" s="740"/>
      <c r="R190" s="740"/>
      <c r="S190" s="740"/>
      <c r="T190" s="740"/>
      <c r="U190" s="740"/>
      <c r="V190" s="741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hidden="1" x14ac:dyDescent="0.2">
      <c r="A191" s="732"/>
      <c r="B191" s="732"/>
      <c r="C191" s="732"/>
      <c r="D191" s="732"/>
      <c r="E191" s="732"/>
      <c r="F191" s="732"/>
      <c r="G191" s="732"/>
      <c r="H191" s="732"/>
      <c r="I191" s="732"/>
      <c r="J191" s="732"/>
      <c r="K191" s="732"/>
      <c r="L191" s="732"/>
      <c r="M191" s="732"/>
      <c r="N191" s="732"/>
      <c r="O191" s="733"/>
      <c r="P191" s="739" t="s">
        <v>79</v>
      </c>
      <c r="Q191" s="740"/>
      <c r="R191" s="740"/>
      <c r="S191" s="740"/>
      <c r="T191" s="740"/>
      <c r="U191" s="740"/>
      <c r="V191" s="741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hidden="1" customHeight="1" x14ac:dyDescent="0.25">
      <c r="A192" s="748" t="s">
        <v>331</v>
      </c>
      <c r="B192" s="732"/>
      <c r="C192" s="732"/>
      <c r="D192" s="732"/>
      <c r="E192" s="732"/>
      <c r="F192" s="732"/>
      <c r="G192" s="732"/>
      <c r="H192" s="732"/>
      <c r="I192" s="732"/>
      <c r="J192" s="732"/>
      <c r="K192" s="732"/>
      <c r="L192" s="732"/>
      <c r="M192" s="732"/>
      <c r="N192" s="732"/>
      <c r="O192" s="732"/>
      <c r="P192" s="732"/>
      <c r="Q192" s="732"/>
      <c r="R192" s="732"/>
      <c r="S192" s="732"/>
      <c r="T192" s="732"/>
      <c r="U192" s="732"/>
      <c r="V192" s="732"/>
      <c r="W192" s="732"/>
      <c r="X192" s="732"/>
      <c r="Y192" s="732"/>
      <c r="Z192" s="732"/>
      <c r="AA192" s="722"/>
      <c r="AB192" s="722"/>
      <c r="AC192" s="722"/>
    </row>
    <row r="193" spans="1:68" ht="14.25" hidden="1" customHeight="1" x14ac:dyDescent="0.25">
      <c r="A193" s="745" t="s">
        <v>89</v>
      </c>
      <c r="B193" s="732"/>
      <c r="C193" s="732"/>
      <c r="D193" s="732"/>
      <c r="E193" s="732"/>
      <c r="F193" s="732"/>
      <c r="G193" s="732"/>
      <c r="H193" s="732"/>
      <c r="I193" s="732"/>
      <c r="J193" s="732"/>
      <c r="K193" s="732"/>
      <c r="L193" s="732"/>
      <c r="M193" s="732"/>
      <c r="N193" s="732"/>
      <c r="O193" s="732"/>
      <c r="P193" s="732"/>
      <c r="Q193" s="732"/>
      <c r="R193" s="732"/>
      <c r="S193" s="732"/>
      <c r="T193" s="732"/>
      <c r="U193" s="732"/>
      <c r="V193" s="732"/>
      <c r="W193" s="732"/>
      <c r="X193" s="732"/>
      <c r="Y193" s="732"/>
      <c r="Z193" s="732"/>
      <c r="AA193" s="723"/>
      <c r="AB193" s="723"/>
      <c r="AC193" s="723"/>
    </row>
    <row r="194" spans="1:68" ht="16.5" hidden="1" customHeight="1" x14ac:dyDescent="0.25">
      <c r="A194" s="54" t="s">
        <v>332</v>
      </c>
      <c r="B194" s="54" t="s">
        <v>333</v>
      </c>
      <c r="C194" s="31">
        <v>4301011450</v>
      </c>
      <c r="D194" s="742">
        <v>4680115881402</v>
      </c>
      <c r="E194" s="743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7"/>
      <c r="R194" s="737"/>
      <c r="S194" s="737"/>
      <c r="T194" s="738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4301011768</v>
      </c>
      <c r="D195" s="742">
        <v>4680115881396</v>
      </c>
      <c r="E195" s="743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7"/>
      <c r="R195" s="737"/>
      <c r="S195" s="737"/>
      <c r="T195" s="738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1"/>
      <c r="B196" s="732"/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N196" s="732"/>
      <c r="O196" s="733"/>
      <c r="P196" s="739" t="s">
        <v>79</v>
      </c>
      <c r="Q196" s="740"/>
      <c r="R196" s="740"/>
      <c r="S196" s="740"/>
      <c r="T196" s="740"/>
      <c r="U196" s="740"/>
      <c r="V196" s="741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32"/>
      <c r="B197" s="732"/>
      <c r="C197" s="732"/>
      <c r="D197" s="732"/>
      <c r="E197" s="732"/>
      <c r="F197" s="732"/>
      <c r="G197" s="732"/>
      <c r="H197" s="732"/>
      <c r="I197" s="732"/>
      <c r="J197" s="732"/>
      <c r="K197" s="732"/>
      <c r="L197" s="732"/>
      <c r="M197" s="732"/>
      <c r="N197" s="732"/>
      <c r="O197" s="733"/>
      <c r="P197" s="739" t="s">
        <v>79</v>
      </c>
      <c r="Q197" s="740"/>
      <c r="R197" s="740"/>
      <c r="S197" s="740"/>
      <c r="T197" s="740"/>
      <c r="U197" s="740"/>
      <c r="V197" s="741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45" t="s">
        <v>138</v>
      </c>
      <c r="B198" s="732"/>
      <c r="C198" s="732"/>
      <c r="D198" s="732"/>
      <c r="E198" s="732"/>
      <c r="F198" s="732"/>
      <c r="G198" s="732"/>
      <c r="H198" s="732"/>
      <c r="I198" s="732"/>
      <c r="J198" s="732"/>
      <c r="K198" s="732"/>
      <c r="L198" s="732"/>
      <c r="M198" s="732"/>
      <c r="N198" s="732"/>
      <c r="O198" s="732"/>
      <c r="P198" s="732"/>
      <c r="Q198" s="732"/>
      <c r="R198" s="732"/>
      <c r="S198" s="732"/>
      <c r="T198" s="732"/>
      <c r="U198" s="732"/>
      <c r="V198" s="732"/>
      <c r="W198" s="732"/>
      <c r="X198" s="732"/>
      <c r="Y198" s="732"/>
      <c r="Z198" s="732"/>
      <c r="AA198" s="723"/>
      <c r="AB198" s="723"/>
      <c r="AC198" s="723"/>
    </row>
    <row r="199" spans="1:68" ht="16.5" hidden="1" customHeight="1" x14ac:dyDescent="0.25">
      <c r="A199" s="54" t="s">
        <v>337</v>
      </c>
      <c r="B199" s="54" t="s">
        <v>338</v>
      </c>
      <c r="C199" s="31">
        <v>4301020262</v>
      </c>
      <c r="D199" s="742">
        <v>4680115882935</v>
      </c>
      <c r="E199" s="743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7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7"/>
      <c r="R199" s="737"/>
      <c r="S199" s="737"/>
      <c r="T199" s="738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340</v>
      </c>
      <c r="B200" s="54" t="s">
        <v>341</v>
      </c>
      <c r="C200" s="31">
        <v>4301020220</v>
      </c>
      <c r="D200" s="742">
        <v>4680115880764</v>
      </c>
      <c r="E200" s="743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7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7"/>
      <c r="R200" s="737"/>
      <c r="S200" s="737"/>
      <c r="T200" s="738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1"/>
      <c r="B201" s="732"/>
      <c r="C201" s="732"/>
      <c r="D201" s="732"/>
      <c r="E201" s="732"/>
      <c r="F201" s="732"/>
      <c r="G201" s="732"/>
      <c r="H201" s="732"/>
      <c r="I201" s="732"/>
      <c r="J201" s="732"/>
      <c r="K201" s="732"/>
      <c r="L201" s="732"/>
      <c r="M201" s="732"/>
      <c r="N201" s="732"/>
      <c r="O201" s="733"/>
      <c r="P201" s="739" t="s">
        <v>79</v>
      </c>
      <c r="Q201" s="740"/>
      <c r="R201" s="740"/>
      <c r="S201" s="740"/>
      <c r="T201" s="740"/>
      <c r="U201" s="740"/>
      <c r="V201" s="741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32"/>
      <c r="B202" s="732"/>
      <c r="C202" s="732"/>
      <c r="D202" s="732"/>
      <c r="E202" s="732"/>
      <c r="F202" s="732"/>
      <c r="G202" s="732"/>
      <c r="H202" s="732"/>
      <c r="I202" s="732"/>
      <c r="J202" s="732"/>
      <c r="K202" s="732"/>
      <c r="L202" s="732"/>
      <c r="M202" s="732"/>
      <c r="N202" s="732"/>
      <c r="O202" s="733"/>
      <c r="P202" s="739" t="s">
        <v>79</v>
      </c>
      <c r="Q202" s="740"/>
      <c r="R202" s="740"/>
      <c r="S202" s="740"/>
      <c r="T202" s="740"/>
      <c r="U202" s="740"/>
      <c r="V202" s="741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45" t="s">
        <v>149</v>
      </c>
      <c r="B203" s="732"/>
      <c r="C203" s="732"/>
      <c r="D203" s="732"/>
      <c r="E203" s="732"/>
      <c r="F203" s="732"/>
      <c r="G203" s="732"/>
      <c r="H203" s="732"/>
      <c r="I203" s="732"/>
      <c r="J203" s="732"/>
      <c r="K203" s="732"/>
      <c r="L203" s="732"/>
      <c r="M203" s="732"/>
      <c r="N203" s="732"/>
      <c r="O203" s="732"/>
      <c r="P203" s="732"/>
      <c r="Q203" s="732"/>
      <c r="R203" s="732"/>
      <c r="S203" s="732"/>
      <c r="T203" s="732"/>
      <c r="U203" s="732"/>
      <c r="V203" s="732"/>
      <c r="W203" s="732"/>
      <c r="X203" s="732"/>
      <c r="Y203" s="732"/>
      <c r="Z203" s="732"/>
      <c r="AA203" s="723"/>
      <c r="AB203" s="723"/>
      <c r="AC203" s="723"/>
    </row>
    <row r="204" spans="1:68" ht="27" hidden="1" customHeight="1" x14ac:dyDescent="0.25">
      <c r="A204" s="54" t="s">
        <v>342</v>
      </c>
      <c r="B204" s="54" t="s">
        <v>343</v>
      </c>
      <c r="C204" s="31">
        <v>4301031224</v>
      </c>
      <c r="D204" s="742">
        <v>4680115882683</v>
      </c>
      <c r="E204" s="743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7"/>
      <c r="R204" s="737"/>
      <c r="S204" s="737"/>
      <c r="T204" s="738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4301031230</v>
      </c>
      <c r="D205" s="742">
        <v>4680115882690</v>
      </c>
      <c r="E205" s="743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7"/>
      <c r="R205" s="737"/>
      <c r="S205" s="737"/>
      <c r="T205" s="738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348</v>
      </c>
      <c r="B206" s="54" t="s">
        <v>349</v>
      </c>
      <c r="C206" s="31">
        <v>4301031220</v>
      </c>
      <c r="D206" s="742">
        <v>4680115882669</v>
      </c>
      <c r="E206" s="743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7"/>
      <c r="R206" s="737"/>
      <c r="S206" s="737"/>
      <c r="T206" s="738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351</v>
      </c>
      <c r="B207" s="54" t="s">
        <v>352</v>
      </c>
      <c r="C207" s="31">
        <v>4301031221</v>
      </c>
      <c r="D207" s="742">
        <v>4680115882676</v>
      </c>
      <c r="E207" s="743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8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7"/>
      <c r="R207" s="737"/>
      <c r="S207" s="737"/>
      <c r="T207" s="738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354</v>
      </c>
      <c r="B208" s="54" t="s">
        <v>355</v>
      </c>
      <c r="C208" s="31">
        <v>4301031223</v>
      </c>
      <c r="D208" s="742">
        <v>4680115884014</v>
      </c>
      <c r="E208" s="743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7"/>
      <c r="R208" s="737"/>
      <c r="S208" s="737"/>
      <c r="T208" s="738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356</v>
      </c>
      <c r="B209" s="54" t="s">
        <v>357</v>
      </c>
      <c r="C209" s="31">
        <v>4301031222</v>
      </c>
      <c r="D209" s="742">
        <v>4680115884007</v>
      </c>
      <c r="E209" s="743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10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7"/>
      <c r="R209" s="737"/>
      <c r="S209" s="737"/>
      <c r="T209" s="738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358</v>
      </c>
      <c r="B210" s="54" t="s">
        <v>359</v>
      </c>
      <c r="C210" s="31">
        <v>4301031229</v>
      </c>
      <c r="D210" s="742">
        <v>4680115884038</v>
      </c>
      <c r="E210" s="743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7"/>
      <c r="R210" s="737"/>
      <c r="S210" s="737"/>
      <c r="T210" s="738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360</v>
      </c>
      <c r="B211" s="54" t="s">
        <v>361</v>
      </c>
      <c r="C211" s="31">
        <v>4301031225</v>
      </c>
      <c r="D211" s="742">
        <v>4680115884021</v>
      </c>
      <c r="E211" s="743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7"/>
      <c r="R211" s="737"/>
      <c r="S211" s="737"/>
      <c r="T211" s="738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idden="1" x14ac:dyDescent="0.2">
      <c r="A212" s="731"/>
      <c r="B212" s="732"/>
      <c r="C212" s="732"/>
      <c r="D212" s="732"/>
      <c r="E212" s="732"/>
      <c r="F212" s="732"/>
      <c r="G212" s="732"/>
      <c r="H212" s="732"/>
      <c r="I212" s="732"/>
      <c r="J212" s="732"/>
      <c r="K212" s="732"/>
      <c r="L212" s="732"/>
      <c r="M212" s="732"/>
      <c r="N212" s="732"/>
      <c r="O212" s="733"/>
      <c r="P212" s="739" t="s">
        <v>79</v>
      </c>
      <c r="Q212" s="740"/>
      <c r="R212" s="740"/>
      <c r="S212" s="740"/>
      <c r="T212" s="740"/>
      <c r="U212" s="740"/>
      <c r="V212" s="741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hidden="1" x14ac:dyDescent="0.2">
      <c r="A213" s="732"/>
      <c r="B213" s="732"/>
      <c r="C213" s="732"/>
      <c r="D213" s="732"/>
      <c r="E213" s="732"/>
      <c r="F213" s="732"/>
      <c r="G213" s="732"/>
      <c r="H213" s="732"/>
      <c r="I213" s="732"/>
      <c r="J213" s="732"/>
      <c r="K213" s="732"/>
      <c r="L213" s="732"/>
      <c r="M213" s="732"/>
      <c r="N213" s="732"/>
      <c r="O213" s="733"/>
      <c r="P213" s="739" t="s">
        <v>79</v>
      </c>
      <c r="Q213" s="740"/>
      <c r="R213" s="740"/>
      <c r="S213" s="740"/>
      <c r="T213" s="740"/>
      <c r="U213" s="740"/>
      <c r="V213" s="741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hidden="1" customHeight="1" x14ac:dyDescent="0.25">
      <c r="A214" s="745" t="s">
        <v>63</v>
      </c>
      <c r="B214" s="732"/>
      <c r="C214" s="732"/>
      <c r="D214" s="732"/>
      <c r="E214" s="732"/>
      <c r="F214" s="732"/>
      <c r="G214" s="732"/>
      <c r="H214" s="732"/>
      <c r="I214" s="732"/>
      <c r="J214" s="732"/>
      <c r="K214" s="732"/>
      <c r="L214" s="732"/>
      <c r="M214" s="732"/>
      <c r="N214" s="732"/>
      <c r="O214" s="732"/>
      <c r="P214" s="732"/>
      <c r="Q214" s="732"/>
      <c r="R214" s="732"/>
      <c r="S214" s="732"/>
      <c r="T214" s="732"/>
      <c r="U214" s="732"/>
      <c r="V214" s="732"/>
      <c r="W214" s="732"/>
      <c r="X214" s="732"/>
      <c r="Y214" s="732"/>
      <c r="Z214" s="732"/>
      <c r="AA214" s="723"/>
      <c r="AB214" s="723"/>
      <c r="AC214" s="723"/>
    </row>
    <row r="215" spans="1:68" ht="27" hidden="1" customHeight="1" x14ac:dyDescent="0.25">
      <c r="A215" s="54" t="s">
        <v>362</v>
      </c>
      <c r="B215" s="54" t="s">
        <v>363</v>
      </c>
      <c r="C215" s="31">
        <v>4301051408</v>
      </c>
      <c r="D215" s="742">
        <v>4680115881594</v>
      </c>
      <c r="E215" s="743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11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7"/>
      <c r="R215" s="737"/>
      <c r="S215" s="737"/>
      <c r="T215" s="738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365</v>
      </c>
      <c r="B216" s="54" t="s">
        <v>366</v>
      </c>
      <c r="C216" s="31">
        <v>4301051943</v>
      </c>
      <c r="D216" s="742">
        <v>4680115880962</v>
      </c>
      <c r="E216" s="743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7"/>
      <c r="R216" s="737"/>
      <c r="S216" s="737"/>
      <c r="T216" s="738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4301051411</v>
      </c>
      <c r="D217" s="742">
        <v>4680115881617</v>
      </c>
      <c r="E217" s="743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7"/>
      <c r="R217" s="737"/>
      <c r="S217" s="737"/>
      <c r="T217" s="738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371</v>
      </c>
      <c r="B218" s="54" t="s">
        <v>372</v>
      </c>
      <c r="C218" s="31">
        <v>4301051656</v>
      </c>
      <c r="D218" s="742">
        <v>4680115880573</v>
      </c>
      <c r="E218" s="743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7"/>
      <c r="R218" s="737"/>
      <c r="S218" s="737"/>
      <c r="T218" s="738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4301051407</v>
      </c>
      <c r="D219" s="742">
        <v>4680115882195</v>
      </c>
      <c r="E219" s="743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7"/>
      <c r="R219" s="737"/>
      <c r="S219" s="737"/>
      <c r="T219" s="738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4301051752</v>
      </c>
      <c r="D220" s="742">
        <v>4680115882607</v>
      </c>
      <c r="E220" s="743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11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7"/>
      <c r="R220" s="737"/>
      <c r="S220" s="737"/>
      <c r="T220" s="738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4301051666</v>
      </c>
      <c r="D221" s="742">
        <v>4680115880092</v>
      </c>
      <c r="E221" s="743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11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7"/>
      <c r="R221" s="737"/>
      <c r="S221" s="737"/>
      <c r="T221" s="738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381</v>
      </c>
      <c r="B222" s="54" t="s">
        <v>382</v>
      </c>
      <c r="C222" s="31">
        <v>4301051668</v>
      </c>
      <c r="D222" s="742">
        <v>4680115880221</v>
      </c>
      <c r="E222" s="743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7"/>
      <c r="R222" s="737"/>
      <c r="S222" s="737"/>
      <c r="T222" s="738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4301051749</v>
      </c>
      <c r="D223" s="742">
        <v>4680115882942</v>
      </c>
      <c r="E223" s="743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10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7"/>
      <c r="R223" s="737"/>
      <c r="S223" s="737"/>
      <c r="T223" s="738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4301051753</v>
      </c>
      <c r="D224" s="742">
        <v>4680115880504</v>
      </c>
      <c r="E224" s="743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7"/>
      <c r="R224" s="737"/>
      <c r="S224" s="737"/>
      <c r="T224" s="738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388</v>
      </c>
      <c r="B225" s="54" t="s">
        <v>389</v>
      </c>
      <c r="C225" s="31">
        <v>4301051410</v>
      </c>
      <c r="D225" s="742">
        <v>4680115882164</v>
      </c>
      <c r="E225" s="743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7"/>
      <c r="R225" s="737"/>
      <c r="S225" s="737"/>
      <c r="T225" s="738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4301051994</v>
      </c>
      <c r="D226" s="742">
        <v>4680115882867</v>
      </c>
      <c r="E226" s="743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91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7"/>
      <c r="R226" s="737"/>
      <c r="S226" s="737"/>
      <c r="T226" s="738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hidden="1" x14ac:dyDescent="0.2">
      <c r="A227" s="731"/>
      <c r="B227" s="732"/>
      <c r="C227" s="732"/>
      <c r="D227" s="732"/>
      <c r="E227" s="732"/>
      <c r="F227" s="732"/>
      <c r="G227" s="732"/>
      <c r="H227" s="732"/>
      <c r="I227" s="732"/>
      <c r="J227" s="732"/>
      <c r="K227" s="732"/>
      <c r="L227" s="732"/>
      <c r="M227" s="732"/>
      <c r="N227" s="732"/>
      <c r="O227" s="733"/>
      <c r="P227" s="739" t="s">
        <v>79</v>
      </c>
      <c r="Q227" s="740"/>
      <c r="R227" s="740"/>
      <c r="S227" s="740"/>
      <c r="T227" s="740"/>
      <c r="U227" s="740"/>
      <c r="V227" s="741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hidden="1" x14ac:dyDescent="0.2">
      <c r="A228" s="732"/>
      <c r="B228" s="732"/>
      <c r="C228" s="732"/>
      <c r="D228" s="732"/>
      <c r="E228" s="732"/>
      <c r="F228" s="732"/>
      <c r="G228" s="732"/>
      <c r="H228" s="732"/>
      <c r="I228" s="732"/>
      <c r="J228" s="732"/>
      <c r="K228" s="732"/>
      <c r="L228" s="732"/>
      <c r="M228" s="732"/>
      <c r="N228" s="732"/>
      <c r="O228" s="733"/>
      <c r="P228" s="739" t="s">
        <v>79</v>
      </c>
      <c r="Q228" s="740"/>
      <c r="R228" s="740"/>
      <c r="S228" s="740"/>
      <c r="T228" s="740"/>
      <c r="U228" s="740"/>
      <c r="V228" s="741"/>
      <c r="W228" s="37" t="s">
        <v>68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hidden="1" customHeight="1" x14ac:dyDescent="0.25">
      <c r="A229" s="745" t="s">
        <v>178</v>
      </c>
      <c r="B229" s="732"/>
      <c r="C229" s="732"/>
      <c r="D229" s="732"/>
      <c r="E229" s="732"/>
      <c r="F229" s="732"/>
      <c r="G229" s="732"/>
      <c r="H229" s="732"/>
      <c r="I229" s="732"/>
      <c r="J229" s="732"/>
      <c r="K229" s="732"/>
      <c r="L229" s="732"/>
      <c r="M229" s="732"/>
      <c r="N229" s="732"/>
      <c r="O229" s="732"/>
      <c r="P229" s="732"/>
      <c r="Q229" s="732"/>
      <c r="R229" s="732"/>
      <c r="S229" s="732"/>
      <c r="T229" s="732"/>
      <c r="U229" s="732"/>
      <c r="V229" s="732"/>
      <c r="W229" s="732"/>
      <c r="X229" s="732"/>
      <c r="Y229" s="732"/>
      <c r="Z229" s="732"/>
      <c r="AA229" s="723"/>
      <c r="AB229" s="723"/>
      <c r="AC229" s="723"/>
    </row>
    <row r="230" spans="1:68" ht="27" hidden="1" customHeight="1" x14ac:dyDescent="0.25">
      <c r="A230" s="54" t="s">
        <v>395</v>
      </c>
      <c r="B230" s="54" t="s">
        <v>396</v>
      </c>
      <c r="C230" s="31">
        <v>4301060460</v>
      </c>
      <c r="D230" s="742">
        <v>4680115882874</v>
      </c>
      <c r="E230" s="743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1076" t="s">
        <v>397</v>
      </c>
      <c r="Q230" s="737"/>
      <c r="R230" s="737"/>
      <c r="S230" s="737"/>
      <c r="T230" s="738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4301060516</v>
      </c>
      <c r="D231" s="742">
        <v>4680115884434</v>
      </c>
      <c r="E231" s="743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11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7"/>
      <c r="R231" s="737"/>
      <c r="S231" s="737"/>
      <c r="T231" s="738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4301060463</v>
      </c>
      <c r="D232" s="742">
        <v>4680115880818</v>
      </c>
      <c r="E232" s="743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8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7"/>
      <c r="R232" s="737"/>
      <c r="S232" s="737"/>
      <c r="T232" s="738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4301060389</v>
      </c>
      <c r="D233" s="742">
        <v>4680115880801</v>
      </c>
      <c r="E233" s="743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7"/>
      <c r="R233" s="737"/>
      <c r="S233" s="737"/>
      <c r="T233" s="738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31"/>
      <c r="B234" s="732"/>
      <c r="C234" s="732"/>
      <c r="D234" s="732"/>
      <c r="E234" s="732"/>
      <c r="F234" s="732"/>
      <c r="G234" s="732"/>
      <c r="H234" s="732"/>
      <c r="I234" s="732"/>
      <c r="J234" s="732"/>
      <c r="K234" s="732"/>
      <c r="L234" s="732"/>
      <c r="M234" s="732"/>
      <c r="N234" s="732"/>
      <c r="O234" s="733"/>
      <c r="P234" s="739" t="s">
        <v>79</v>
      </c>
      <c r="Q234" s="740"/>
      <c r="R234" s="740"/>
      <c r="S234" s="740"/>
      <c r="T234" s="740"/>
      <c r="U234" s="740"/>
      <c r="V234" s="741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32"/>
      <c r="B235" s="732"/>
      <c r="C235" s="732"/>
      <c r="D235" s="732"/>
      <c r="E235" s="732"/>
      <c r="F235" s="732"/>
      <c r="G235" s="732"/>
      <c r="H235" s="732"/>
      <c r="I235" s="732"/>
      <c r="J235" s="732"/>
      <c r="K235" s="732"/>
      <c r="L235" s="732"/>
      <c r="M235" s="732"/>
      <c r="N235" s="732"/>
      <c r="O235" s="733"/>
      <c r="P235" s="739" t="s">
        <v>79</v>
      </c>
      <c r="Q235" s="740"/>
      <c r="R235" s="740"/>
      <c r="S235" s="740"/>
      <c r="T235" s="740"/>
      <c r="U235" s="740"/>
      <c r="V235" s="741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48" t="s">
        <v>407</v>
      </c>
      <c r="B236" s="732"/>
      <c r="C236" s="732"/>
      <c r="D236" s="732"/>
      <c r="E236" s="732"/>
      <c r="F236" s="732"/>
      <c r="G236" s="732"/>
      <c r="H236" s="732"/>
      <c r="I236" s="732"/>
      <c r="J236" s="732"/>
      <c r="K236" s="732"/>
      <c r="L236" s="732"/>
      <c r="M236" s="732"/>
      <c r="N236" s="732"/>
      <c r="O236" s="732"/>
      <c r="P236" s="732"/>
      <c r="Q236" s="732"/>
      <c r="R236" s="732"/>
      <c r="S236" s="732"/>
      <c r="T236" s="732"/>
      <c r="U236" s="732"/>
      <c r="V236" s="732"/>
      <c r="W236" s="732"/>
      <c r="X236" s="732"/>
      <c r="Y236" s="732"/>
      <c r="Z236" s="732"/>
      <c r="AA236" s="722"/>
      <c r="AB236" s="722"/>
      <c r="AC236" s="722"/>
    </row>
    <row r="237" spans="1:68" ht="14.25" hidden="1" customHeight="1" x14ac:dyDescent="0.25">
      <c r="A237" s="745" t="s">
        <v>89</v>
      </c>
      <c r="B237" s="732"/>
      <c r="C237" s="732"/>
      <c r="D237" s="732"/>
      <c r="E237" s="732"/>
      <c r="F237" s="732"/>
      <c r="G237" s="732"/>
      <c r="H237" s="732"/>
      <c r="I237" s="732"/>
      <c r="J237" s="732"/>
      <c r="K237" s="732"/>
      <c r="L237" s="732"/>
      <c r="M237" s="732"/>
      <c r="N237" s="732"/>
      <c r="O237" s="732"/>
      <c r="P237" s="732"/>
      <c r="Q237" s="732"/>
      <c r="R237" s="732"/>
      <c r="S237" s="732"/>
      <c r="T237" s="732"/>
      <c r="U237" s="732"/>
      <c r="V237" s="732"/>
      <c r="W237" s="732"/>
      <c r="X237" s="732"/>
      <c r="Y237" s="732"/>
      <c r="Z237" s="732"/>
      <c r="AA237" s="723"/>
      <c r="AB237" s="723"/>
      <c r="AC237" s="723"/>
    </row>
    <row r="238" spans="1:68" ht="27" hidden="1" customHeight="1" x14ac:dyDescent="0.25">
      <c r="A238" s="54" t="s">
        <v>408</v>
      </c>
      <c r="B238" s="54" t="s">
        <v>409</v>
      </c>
      <c r="C238" s="31">
        <v>4301011719</v>
      </c>
      <c r="D238" s="742">
        <v>4680115884298</v>
      </c>
      <c r="E238" s="743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7"/>
      <c r="R238" s="737"/>
      <c r="S238" s="737"/>
      <c r="T238" s="738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411</v>
      </c>
      <c r="B239" s="54" t="s">
        <v>412</v>
      </c>
      <c r="C239" s="31">
        <v>4301011733</v>
      </c>
      <c r="D239" s="742">
        <v>4680115884250</v>
      </c>
      <c r="E239" s="743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11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7"/>
      <c r="R239" s="737"/>
      <c r="S239" s="737"/>
      <c r="T239" s="738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414</v>
      </c>
      <c r="B240" s="54" t="s">
        <v>415</v>
      </c>
      <c r="C240" s="31">
        <v>4301011720</v>
      </c>
      <c r="D240" s="742">
        <v>4680115884199</v>
      </c>
      <c r="E240" s="743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11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7"/>
      <c r="R240" s="737"/>
      <c r="S240" s="737"/>
      <c r="T240" s="738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416</v>
      </c>
      <c r="B241" s="54" t="s">
        <v>417</v>
      </c>
      <c r="C241" s="31">
        <v>4301011716</v>
      </c>
      <c r="D241" s="742">
        <v>4680115884267</v>
      </c>
      <c r="E241" s="743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8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7"/>
      <c r="R241" s="737"/>
      <c r="S241" s="737"/>
      <c r="T241" s="738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1"/>
      <c r="B242" s="732"/>
      <c r="C242" s="732"/>
      <c r="D242" s="732"/>
      <c r="E242" s="732"/>
      <c r="F242" s="732"/>
      <c r="G242" s="732"/>
      <c r="H242" s="732"/>
      <c r="I242" s="732"/>
      <c r="J242" s="732"/>
      <c r="K242" s="732"/>
      <c r="L242" s="732"/>
      <c r="M242" s="732"/>
      <c r="N242" s="732"/>
      <c r="O242" s="733"/>
      <c r="P242" s="739" t="s">
        <v>79</v>
      </c>
      <c r="Q242" s="740"/>
      <c r="R242" s="740"/>
      <c r="S242" s="740"/>
      <c r="T242" s="740"/>
      <c r="U242" s="740"/>
      <c r="V242" s="741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32"/>
      <c r="B243" s="732"/>
      <c r="C243" s="732"/>
      <c r="D243" s="732"/>
      <c r="E243" s="732"/>
      <c r="F243" s="732"/>
      <c r="G243" s="732"/>
      <c r="H243" s="732"/>
      <c r="I243" s="732"/>
      <c r="J243" s="732"/>
      <c r="K243" s="732"/>
      <c r="L243" s="732"/>
      <c r="M243" s="732"/>
      <c r="N243" s="732"/>
      <c r="O243" s="733"/>
      <c r="P243" s="739" t="s">
        <v>79</v>
      </c>
      <c r="Q243" s="740"/>
      <c r="R243" s="740"/>
      <c r="S243" s="740"/>
      <c r="T243" s="740"/>
      <c r="U243" s="740"/>
      <c r="V243" s="741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48" t="s">
        <v>418</v>
      </c>
      <c r="B244" s="732"/>
      <c r="C244" s="732"/>
      <c r="D244" s="732"/>
      <c r="E244" s="732"/>
      <c r="F244" s="732"/>
      <c r="G244" s="732"/>
      <c r="H244" s="732"/>
      <c r="I244" s="732"/>
      <c r="J244" s="732"/>
      <c r="K244" s="732"/>
      <c r="L244" s="732"/>
      <c r="M244" s="732"/>
      <c r="N244" s="732"/>
      <c r="O244" s="732"/>
      <c r="P244" s="732"/>
      <c r="Q244" s="732"/>
      <c r="R244" s="732"/>
      <c r="S244" s="732"/>
      <c r="T244" s="732"/>
      <c r="U244" s="732"/>
      <c r="V244" s="732"/>
      <c r="W244" s="732"/>
      <c r="X244" s="732"/>
      <c r="Y244" s="732"/>
      <c r="Z244" s="732"/>
      <c r="AA244" s="722"/>
      <c r="AB244" s="722"/>
      <c r="AC244" s="722"/>
    </row>
    <row r="245" spans="1:68" ht="14.25" hidden="1" customHeight="1" x14ac:dyDescent="0.25">
      <c r="A245" s="745" t="s">
        <v>89</v>
      </c>
      <c r="B245" s="732"/>
      <c r="C245" s="732"/>
      <c r="D245" s="732"/>
      <c r="E245" s="732"/>
      <c r="F245" s="732"/>
      <c r="G245" s="732"/>
      <c r="H245" s="732"/>
      <c r="I245" s="732"/>
      <c r="J245" s="732"/>
      <c r="K245" s="732"/>
      <c r="L245" s="732"/>
      <c r="M245" s="732"/>
      <c r="N245" s="732"/>
      <c r="O245" s="732"/>
      <c r="P245" s="732"/>
      <c r="Q245" s="732"/>
      <c r="R245" s="732"/>
      <c r="S245" s="732"/>
      <c r="T245" s="732"/>
      <c r="U245" s="732"/>
      <c r="V245" s="732"/>
      <c r="W245" s="732"/>
      <c r="X245" s="732"/>
      <c r="Y245" s="732"/>
      <c r="Z245" s="732"/>
      <c r="AA245" s="723"/>
      <c r="AB245" s="723"/>
      <c r="AC245" s="723"/>
    </row>
    <row r="246" spans="1:68" ht="27" hidden="1" customHeight="1" x14ac:dyDescent="0.25">
      <c r="A246" s="54" t="s">
        <v>419</v>
      </c>
      <c r="B246" s="54" t="s">
        <v>420</v>
      </c>
      <c r="C246" s="31">
        <v>4301011826</v>
      </c>
      <c r="D246" s="742">
        <v>4680115884137</v>
      </c>
      <c r="E246" s="743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10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7"/>
      <c r="R246" s="737"/>
      <c r="S246" s="737"/>
      <c r="T246" s="738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419</v>
      </c>
      <c r="B247" s="54" t="s">
        <v>422</v>
      </c>
      <c r="C247" s="31">
        <v>4301011942</v>
      </c>
      <c r="D247" s="742">
        <v>4680115884137</v>
      </c>
      <c r="E247" s="743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8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7"/>
      <c r="R247" s="737"/>
      <c r="S247" s="737"/>
      <c r="T247" s="738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425</v>
      </c>
      <c r="B248" s="54" t="s">
        <v>426</v>
      </c>
      <c r="C248" s="31">
        <v>4301011724</v>
      </c>
      <c r="D248" s="742">
        <v>4680115884236</v>
      </c>
      <c r="E248" s="743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7"/>
      <c r="R248" s="737"/>
      <c r="S248" s="737"/>
      <c r="T248" s="738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4301011721</v>
      </c>
      <c r="D249" s="742">
        <v>4680115884175</v>
      </c>
      <c r="E249" s="743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11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7"/>
      <c r="R249" s="737"/>
      <c r="S249" s="737"/>
      <c r="T249" s="738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4301011941</v>
      </c>
      <c r="D250" s="742">
        <v>4680115884175</v>
      </c>
      <c r="E250" s="743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10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7"/>
      <c r="R250" s="737"/>
      <c r="S250" s="737"/>
      <c r="T250" s="738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432</v>
      </c>
      <c r="B251" s="54" t="s">
        <v>433</v>
      </c>
      <c r="C251" s="31">
        <v>4301011824</v>
      </c>
      <c r="D251" s="742">
        <v>4680115884144</v>
      </c>
      <c r="E251" s="743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7"/>
      <c r="R251" s="737"/>
      <c r="S251" s="737"/>
      <c r="T251" s="738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4301011963</v>
      </c>
      <c r="D252" s="742">
        <v>4680115885288</v>
      </c>
      <c r="E252" s="743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11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7"/>
      <c r="R252" s="737"/>
      <c r="S252" s="737"/>
      <c r="T252" s="738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4301011726</v>
      </c>
      <c r="D253" s="742">
        <v>4680115884182</v>
      </c>
      <c r="E253" s="743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8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7"/>
      <c r="R253" s="737"/>
      <c r="S253" s="737"/>
      <c r="T253" s="738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439</v>
      </c>
      <c r="B254" s="54" t="s">
        <v>440</v>
      </c>
      <c r="C254" s="31">
        <v>4301011722</v>
      </c>
      <c r="D254" s="742">
        <v>4680115884205</v>
      </c>
      <c r="E254" s="743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8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7"/>
      <c r="R254" s="737"/>
      <c r="S254" s="737"/>
      <c r="T254" s="738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31"/>
      <c r="B255" s="732"/>
      <c r="C255" s="732"/>
      <c r="D255" s="732"/>
      <c r="E255" s="732"/>
      <c r="F255" s="732"/>
      <c r="G255" s="732"/>
      <c r="H255" s="732"/>
      <c r="I255" s="732"/>
      <c r="J255" s="732"/>
      <c r="K255" s="732"/>
      <c r="L255" s="732"/>
      <c r="M255" s="732"/>
      <c r="N255" s="732"/>
      <c r="O255" s="733"/>
      <c r="P255" s="739" t="s">
        <v>79</v>
      </c>
      <c r="Q255" s="740"/>
      <c r="R255" s="740"/>
      <c r="S255" s="740"/>
      <c r="T255" s="740"/>
      <c r="U255" s="740"/>
      <c r="V255" s="741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32"/>
      <c r="B256" s="732"/>
      <c r="C256" s="732"/>
      <c r="D256" s="732"/>
      <c r="E256" s="732"/>
      <c r="F256" s="732"/>
      <c r="G256" s="732"/>
      <c r="H256" s="732"/>
      <c r="I256" s="732"/>
      <c r="J256" s="732"/>
      <c r="K256" s="732"/>
      <c r="L256" s="732"/>
      <c r="M256" s="732"/>
      <c r="N256" s="732"/>
      <c r="O256" s="733"/>
      <c r="P256" s="739" t="s">
        <v>79</v>
      </c>
      <c r="Q256" s="740"/>
      <c r="R256" s="740"/>
      <c r="S256" s="740"/>
      <c r="T256" s="740"/>
      <c r="U256" s="740"/>
      <c r="V256" s="741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45" t="s">
        <v>138</v>
      </c>
      <c r="B257" s="732"/>
      <c r="C257" s="732"/>
      <c r="D257" s="732"/>
      <c r="E257" s="732"/>
      <c r="F257" s="732"/>
      <c r="G257" s="732"/>
      <c r="H257" s="732"/>
      <c r="I257" s="732"/>
      <c r="J257" s="732"/>
      <c r="K257" s="732"/>
      <c r="L257" s="732"/>
      <c r="M257" s="732"/>
      <c r="N257" s="732"/>
      <c r="O257" s="732"/>
      <c r="P257" s="732"/>
      <c r="Q257" s="732"/>
      <c r="R257" s="732"/>
      <c r="S257" s="732"/>
      <c r="T257" s="732"/>
      <c r="U257" s="732"/>
      <c r="V257" s="732"/>
      <c r="W257" s="732"/>
      <c r="X257" s="732"/>
      <c r="Y257" s="732"/>
      <c r="Z257" s="732"/>
      <c r="AA257" s="723"/>
      <c r="AB257" s="723"/>
      <c r="AC257" s="723"/>
    </row>
    <row r="258" spans="1:68" ht="27" hidden="1" customHeight="1" x14ac:dyDescent="0.25">
      <c r="A258" s="54" t="s">
        <v>441</v>
      </c>
      <c r="B258" s="54" t="s">
        <v>442</v>
      </c>
      <c r="C258" s="31">
        <v>4301020340</v>
      </c>
      <c r="D258" s="742">
        <v>4680115885721</v>
      </c>
      <c r="E258" s="743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10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7"/>
      <c r="R258" s="737"/>
      <c r="S258" s="737"/>
      <c r="T258" s="738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1"/>
      <c r="B259" s="732"/>
      <c r="C259" s="732"/>
      <c r="D259" s="732"/>
      <c r="E259" s="732"/>
      <c r="F259" s="732"/>
      <c r="G259" s="732"/>
      <c r="H259" s="732"/>
      <c r="I259" s="732"/>
      <c r="J259" s="732"/>
      <c r="K259" s="732"/>
      <c r="L259" s="732"/>
      <c r="M259" s="732"/>
      <c r="N259" s="732"/>
      <c r="O259" s="733"/>
      <c r="P259" s="739" t="s">
        <v>79</v>
      </c>
      <c r="Q259" s="740"/>
      <c r="R259" s="740"/>
      <c r="S259" s="740"/>
      <c r="T259" s="740"/>
      <c r="U259" s="740"/>
      <c r="V259" s="741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32"/>
      <c r="B260" s="732"/>
      <c r="C260" s="732"/>
      <c r="D260" s="732"/>
      <c r="E260" s="732"/>
      <c r="F260" s="732"/>
      <c r="G260" s="732"/>
      <c r="H260" s="732"/>
      <c r="I260" s="732"/>
      <c r="J260" s="732"/>
      <c r="K260" s="732"/>
      <c r="L260" s="732"/>
      <c r="M260" s="732"/>
      <c r="N260" s="732"/>
      <c r="O260" s="733"/>
      <c r="P260" s="739" t="s">
        <v>79</v>
      </c>
      <c r="Q260" s="740"/>
      <c r="R260" s="740"/>
      <c r="S260" s="740"/>
      <c r="T260" s="740"/>
      <c r="U260" s="740"/>
      <c r="V260" s="741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48" t="s">
        <v>444</v>
      </c>
      <c r="B261" s="732"/>
      <c r="C261" s="732"/>
      <c r="D261" s="732"/>
      <c r="E261" s="732"/>
      <c r="F261" s="732"/>
      <c r="G261" s="732"/>
      <c r="H261" s="732"/>
      <c r="I261" s="732"/>
      <c r="J261" s="732"/>
      <c r="K261" s="732"/>
      <c r="L261" s="732"/>
      <c r="M261" s="732"/>
      <c r="N261" s="732"/>
      <c r="O261" s="732"/>
      <c r="P261" s="732"/>
      <c r="Q261" s="732"/>
      <c r="R261" s="732"/>
      <c r="S261" s="732"/>
      <c r="T261" s="732"/>
      <c r="U261" s="732"/>
      <c r="V261" s="732"/>
      <c r="W261" s="732"/>
      <c r="X261" s="732"/>
      <c r="Y261" s="732"/>
      <c r="Z261" s="732"/>
      <c r="AA261" s="722"/>
      <c r="AB261" s="722"/>
      <c r="AC261" s="722"/>
    </row>
    <row r="262" spans="1:68" ht="14.25" hidden="1" customHeight="1" x14ac:dyDescent="0.25">
      <c r="A262" s="745" t="s">
        <v>89</v>
      </c>
      <c r="B262" s="732"/>
      <c r="C262" s="732"/>
      <c r="D262" s="732"/>
      <c r="E262" s="732"/>
      <c r="F262" s="732"/>
      <c r="G262" s="732"/>
      <c r="H262" s="732"/>
      <c r="I262" s="732"/>
      <c r="J262" s="732"/>
      <c r="K262" s="732"/>
      <c r="L262" s="732"/>
      <c r="M262" s="732"/>
      <c r="N262" s="732"/>
      <c r="O262" s="732"/>
      <c r="P262" s="732"/>
      <c r="Q262" s="732"/>
      <c r="R262" s="732"/>
      <c r="S262" s="732"/>
      <c r="T262" s="732"/>
      <c r="U262" s="732"/>
      <c r="V262" s="732"/>
      <c r="W262" s="732"/>
      <c r="X262" s="732"/>
      <c r="Y262" s="732"/>
      <c r="Z262" s="732"/>
      <c r="AA262" s="723"/>
      <c r="AB262" s="723"/>
      <c r="AC262" s="723"/>
    </row>
    <row r="263" spans="1:68" ht="27" hidden="1" customHeight="1" x14ac:dyDescent="0.25">
      <c r="A263" s="54" t="s">
        <v>445</v>
      </c>
      <c r="B263" s="54" t="s">
        <v>446</v>
      </c>
      <c r="C263" s="31">
        <v>4301011855</v>
      </c>
      <c r="D263" s="742">
        <v>4680115885837</v>
      </c>
      <c r="E263" s="743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7"/>
      <c r="R263" s="737"/>
      <c r="S263" s="737"/>
      <c r="T263" s="738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4301011910</v>
      </c>
      <c r="D264" s="742">
        <v>4680115885806</v>
      </c>
      <c r="E264" s="743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11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7"/>
      <c r="R264" s="737"/>
      <c r="S264" s="737"/>
      <c r="T264" s="738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448</v>
      </c>
      <c r="B265" s="54" t="s">
        <v>451</v>
      </c>
      <c r="C265" s="31">
        <v>4301011850</v>
      </c>
      <c r="D265" s="742">
        <v>4680115885806</v>
      </c>
      <c r="E265" s="743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11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7"/>
      <c r="R265" s="737"/>
      <c r="S265" s="737"/>
      <c r="T265" s="738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453</v>
      </c>
      <c r="B266" s="54" t="s">
        <v>454</v>
      </c>
      <c r="C266" s="31">
        <v>4301011313</v>
      </c>
      <c r="D266" s="742">
        <v>4607091385984</v>
      </c>
      <c r="E266" s="743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11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7"/>
      <c r="R266" s="737"/>
      <c r="S266" s="737"/>
      <c r="T266" s="738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456</v>
      </c>
      <c r="B267" s="54" t="s">
        <v>457</v>
      </c>
      <c r="C267" s="31">
        <v>4301011853</v>
      </c>
      <c r="D267" s="742">
        <v>4680115885851</v>
      </c>
      <c r="E267" s="743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10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7"/>
      <c r="R267" s="737"/>
      <c r="S267" s="737"/>
      <c r="T267" s="738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4301011319</v>
      </c>
      <c r="D268" s="742">
        <v>4607091387469</v>
      </c>
      <c r="E268" s="743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107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7"/>
      <c r="R268" s="737"/>
      <c r="S268" s="737"/>
      <c r="T268" s="738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4301011852</v>
      </c>
      <c r="D269" s="742">
        <v>4680115885844</v>
      </c>
      <c r="E269" s="743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9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7"/>
      <c r="R269" s="737"/>
      <c r="S269" s="737"/>
      <c r="T269" s="738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4301011316</v>
      </c>
      <c r="D270" s="742">
        <v>4607091387438</v>
      </c>
      <c r="E270" s="743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7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7"/>
      <c r="R270" s="737"/>
      <c r="S270" s="737"/>
      <c r="T270" s="738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468</v>
      </c>
      <c r="B271" s="54" t="s">
        <v>469</v>
      </c>
      <c r="C271" s="31">
        <v>4301011851</v>
      </c>
      <c r="D271" s="742">
        <v>4680115885820</v>
      </c>
      <c r="E271" s="743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11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7"/>
      <c r="R271" s="737"/>
      <c r="S271" s="737"/>
      <c r="T271" s="738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31"/>
      <c r="B272" s="732"/>
      <c r="C272" s="732"/>
      <c r="D272" s="732"/>
      <c r="E272" s="732"/>
      <c r="F272" s="732"/>
      <c r="G272" s="732"/>
      <c r="H272" s="732"/>
      <c r="I272" s="732"/>
      <c r="J272" s="732"/>
      <c r="K272" s="732"/>
      <c r="L272" s="732"/>
      <c r="M272" s="732"/>
      <c r="N272" s="732"/>
      <c r="O272" s="733"/>
      <c r="P272" s="739" t="s">
        <v>79</v>
      </c>
      <c r="Q272" s="740"/>
      <c r="R272" s="740"/>
      <c r="S272" s="740"/>
      <c r="T272" s="740"/>
      <c r="U272" s="740"/>
      <c r="V272" s="741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32"/>
      <c r="B273" s="732"/>
      <c r="C273" s="732"/>
      <c r="D273" s="732"/>
      <c r="E273" s="732"/>
      <c r="F273" s="732"/>
      <c r="G273" s="732"/>
      <c r="H273" s="732"/>
      <c r="I273" s="732"/>
      <c r="J273" s="732"/>
      <c r="K273" s="732"/>
      <c r="L273" s="732"/>
      <c r="M273" s="732"/>
      <c r="N273" s="732"/>
      <c r="O273" s="733"/>
      <c r="P273" s="739" t="s">
        <v>79</v>
      </c>
      <c r="Q273" s="740"/>
      <c r="R273" s="740"/>
      <c r="S273" s="740"/>
      <c r="T273" s="740"/>
      <c r="U273" s="740"/>
      <c r="V273" s="741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48" t="s">
        <v>471</v>
      </c>
      <c r="B274" s="732"/>
      <c r="C274" s="732"/>
      <c r="D274" s="732"/>
      <c r="E274" s="732"/>
      <c r="F274" s="732"/>
      <c r="G274" s="732"/>
      <c r="H274" s="732"/>
      <c r="I274" s="732"/>
      <c r="J274" s="732"/>
      <c r="K274" s="732"/>
      <c r="L274" s="732"/>
      <c r="M274" s="732"/>
      <c r="N274" s="732"/>
      <c r="O274" s="732"/>
      <c r="P274" s="732"/>
      <c r="Q274" s="732"/>
      <c r="R274" s="732"/>
      <c r="S274" s="732"/>
      <c r="T274" s="732"/>
      <c r="U274" s="732"/>
      <c r="V274" s="732"/>
      <c r="W274" s="732"/>
      <c r="X274" s="732"/>
      <c r="Y274" s="732"/>
      <c r="Z274" s="732"/>
      <c r="AA274" s="722"/>
      <c r="AB274" s="722"/>
      <c r="AC274" s="722"/>
    </row>
    <row r="275" spans="1:68" ht="14.25" hidden="1" customHeight="1" x14ac:dyDescent="0.25">
      <c r="A275" s="745" t="s">
        <v>89</v>
      </c>
      <c r="B275" s="732"/>
      <c r="C275" s="732"/>
      <c r="D275" s="732"/>
      <c r="E275" s="732"/>
      <c r="F275" s="732"/>
      <c r="G275" s="732"/>
      <c r="H275" s="732"/>
      <c r="I275" s="732"/>
      <c r="J275" s="732"/>
      <c r="K275" s="732"/>
      <c r="L275" s="732"/>
      <c r="M275" s="732"/>
      <c r="N275" s="732"/>
      <c r="O275" s="732"/>
      <c r="P275" s="732"/>
      <c r="Q275" s="732"/>
      <c r="R275" s="732"/>
      <c r="S275" s="732"/>
      <c r="T275" s="732"/>
      <c r="U275" s="732"/>
      <c r="V275" s="732"/>
      <c r="W275" s="732"/>
      <c r="X275" s="732"/>
      <c r="Y275" s="732"/>
      <c r="Z275" s="732"/>
      <c r="AA275" s="723"/>
      <c r="AB275" s="723"/>
      <c r="AC275" s="723"/>
    </row>
    <row r="276" spans="1:68" ht="37.5" hidden="1" customHeight="1" x14ac:dyDescent="0.25">
      <c r="A276" s="54" t="s">
        <v>472</v>
      </c>
      <c r="B276" s="54" t="s">
        <v>473</v>
      </c>
      <c r="C276" s="31">
        <v>4301011876</v>
      </c>
      <c r="D276" s="742">
        <v>4680115885707</v>
      </c>
      <c r="E276" s="743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7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7"/>
      <c r="R276" s="737"/>
      <c r="S276" s="737"/>
      <c r="T276" s="738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1"/>
      <c r="B277" s="732"/>
      <c r="C277" s="732"/>
      <c r="D277" s="732"/>
      <c r="E277" s="732"/>
      <c r="F277" s="732"/>
      <c r="G277" s="732"/>
      <c r="H277" s="732"/>
      <c r="I277" s="732"/>
      <c r="J277" s="732"/>
      <c r="K277" s="732"/>
      <c r="L277" s="732"/>
      <c r="M277" s="732"/>
      <c r="N277" s="732"/>
      <c r="O277" s="733"/>
      <c r="P277" s="739" t="s">
        <v>79</v>
      </c>
      <c r="Q277" s="740"/>
      <c r="R277" s="740"/>
      <c r="S277" s="740"/>
      <c r="T277" s="740"/>
      <c r="U277" s="740"/>
      <c r="V277" s="741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32"/>
      <c r="B278" s="732"/>
      <c r="C278" s="732"/>
      <c r="D278" s="732"/>
      <c r="E278" s="732"/>
      <c r="F278" s="732"/>
      <c r="G278" s="732"/>
      <c r="H278" s="732"/>
      <c r="I278" s="732"/>
      <c r="J278" s="732"/>
      <c r="K278" s="732"/>
      <c r="L278" s="732"/>
      <c r="M278" s="732"/>
      <c r="N278" s="732"/>
      <c r="O278" s="733"/>
      <c r="P278" s="739" t="s">
        <v>79</v>
      </c>
      <c r="Q278" s="740"/>
      <c r="R278" s="740"/>
      <c r="S278" s="740"/>
      <c r="T278" s="740"/>
      <c r="U278" s="740"/>
      <c r="V278" s="741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48" t="s">
        <v>474</v>
      </c>
      <c r="B279" s="732"/>
      <c r="C279" s="732"/>
      <c r="D279" s="732"/>
      <c r="E279" s="732"/>
      <c r="F279" s="732"/>
      <c r="G279" s="732"/>
      <c r="H279" s="732"/>
      <c r="I279" s="732"/>
      <c r="J279" s="732"/>
      <c r="K279" s="732"/>
      <c r="L279" s="732"/>
      <c r="M279" s="732"/>
      <c r="N279" s="732"/>
      <c r="O279" s="732"/>
      <c r="P279" s="732"/>
      <c r="Q279" s="732"/>
      <c r="R279" s="732"/>
      <c r="S279" s="732"/>
      <c r="T279" s="732"/>
      <c r="U279" s="732"/>
      <c r="V279" s="732"/>
      <c r="W279" s="732"/>
      <c r="X279" s="732"/>
      <c r="Y279" s="732"/>
      <c r="Z279" s="732"/>
      <c r="AA279" s="722"/>
      <c r="AB279" s="722"/>
      <c r="AC279" s="722"/>
    </row>
    <row r="280" spans="1:68" ht="14.25" hidden="1" customHeight="1" x14ac:dyDescent="0.25">
      <c r="A280" s="745" t="s">
        <v>89</v>
      </c>
      <c r="B280" s="732"/>
      <c r="C280" s="732"/>
      <c r="D280" s="732"/>
      <c r="E280" s="732"/>
      <c r="F280" s="732"/>
      <c r="G280" s="732"/>
      <c r="H280" s="732"/>
      <c r="I280" s="732"/>
      <c r="J280" s="732"/>
      <c r="K280" s="732"/>
      <c r="L280" s="732"/>
      <c r="M280" s="732"/>
      <c r="N280" s="732"/>
      <c r="O280" s="732"/>
      <c r="P280" s="732"/>
      <c r="Q280" s="732"/>
      <c r="R280" s="732"/>
      <c r="S280" s="732"/>
      <c r="T280" s="732"/>
      <c r="U280" s="732"/>
      <c r="V280" s="732"/>
      <c r="W280" s="732"/>
      <c r="X280" s="732"/>
      <c r="Y280" s="732"/>
      <c r="Z280" s="732"/>
      <c r="AA280" s="723"/>
      <c r="AB280" s="723"/>
      <c r="AC280" s="723"/>
    </row>
    <row r="281" spans="1:68" ht="27" hidden="1" customHeight="1" x14ac:dyDescent="0.25">
      <c r="A281" s="54" t="s">
        <v>475</v>
      </c>
      <c r="B281" s="54" t="s">
        <v>476</v>
      </c>
      <c r="C281" s="31">
        <v>4301011223</v>
      </c>
      <c r="D281" s="742">
        <v>4607091383423</v>
      </c>
      <c r="E281" s="743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7"/>
      <c r="R281" s="737"/>
      <c r="S281" s="737"/>
      <c r="T281" s="738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4301012099</v>
      </c>
      <c r="D282" s="742">
        <v>4680115885691</v>
      </c>
      <c r="E282" s="743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8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7"/>
      <c r="R282" s="737"/>
      <c r="S282" s="737"/>
      <c r="T282" s="738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480</v>
      </c>
      <c r="B283" s="54" t="s">
        <v>481</v>
      </c>
      <c r="C283" s="31">
        <v>4301012098</v>
      </c>
      <c r="D283" s="742">
        <v>4680115885660</v>
      </c>
      <c r="E283" s="743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7"/>
      <c r="R283" s="737"/>
      <c r="S283" s="737"/>
      <c r="T283" s="738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1"/>
      <c r="B284" s="732"/>
      <c r="C284" s="732"/>
      <c r="D284" s="732"/>
      <c r="E284" s="732"/>
      <c r="F284" s="732"/>
      <c r="G284" s="732"/>
      <c r="H284" s="732"/>
      <c r="I284" s="732"/>
      <c r="J284" s="732"/>
      <c r="K284" s="732"/>
      <c r="L284" s="732"/>
      <c r="M284" s="732"/>
      <c r="N284" s="732"/>
      <c r="O284" s="733"/>
      <c r="P284" s="739" t="s">
        <v>79</v>
      </c>
      <c r="Q284" s="740"/>
      <c r="R284" s="740"/>
      <c r="S284" s="740"/>
      <c r="T284" s="740"/>
      <c r="U284" s="740"/>
      <c r="V284" s="741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32"/>
      <c r="B285" s="732"/>
      <c r="C285" s="732"/>
      <c r="D285" s="732"/>
      <c r="E285" s="732"/>
      <c r="F285" s="732"/>
      <c r="G285" s="732"/>
      <c r="H285" s="732"/>
      <c r="I285" s="732"/>
      <c r="J285" s="732"/>
      <c r="K285" s="732"/>
      <c r="L285" s="732"/>
      <c r="M285" s="732"/>
      <c r="N285" s="732"/>
      <c r="O285" s="733"/>
      <c r="P285" s="739" t="s">
        <v>79</v>
      </c>
      <c r="Q285" s="740"/>
      <c r="R285" s="740"/>
      <c r="S285" s="740"/>
      <c r="T285" s="740"/>
      <c r="U285" s="740"/>
      <c r="V285" s="741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48" t="s">
        <v>483</v>
      </c>
      <c r="B286" s="732"/>
      <c r="C286" s="732"/>
      <c r="D286" s="732"/>
      <c r="E286" s="732"/>
      <c r="F286" s="732"/>
      <c r="G286" s="732"/>
      <c r="H286" s="732"/>
      <c r="I286" s="732"/>
      <c r="J286" s="732"/>
      <c r="K286" s="732"/>
      <c r="L286" s="732"/>
      <c r="M286" s="732"/>
      <c r="N286" s="732"/>
      <c r="O286" s="732"/>
      <c r="P286" s="732"/>
      <c r="Q286" s="732"/>
      <c r="R286" s="732"/>
      <c r="S286" s="732"/>
      <c r="T286" s="732"/>
      <c r="U286" s="732"/>
      <c r="V286" s="732"/>
      <c r="W286" s="732"/>
      <c r="X286" s="732"/>
      <c r="Y286" s="732"/>
      <c r="Z286" s="732"/>
      <c r="AA286" s="722"/>
      <c r="AB286" s="722"/>
      <c r="AC286" s="722"/>
    </row>
    <row r="287" spans="1:68" ht="14.25" hidden="1" customHeight="1" x14ac:dyDescent="0.25">
      <c r="A287" s="745" t="s">
        <v>63</v>
      </c>
      <c r="B287" s="732"/>
      <c r="C287" s="732"/>
      <c r="D287" s="732"/>
      <c r="E287" s="732"/>
      <c r="F287" s="732"/>
      <c r="G287" s="732"/>
      <c r="H287" s="732"/>
      <c r="I287" s="732"/>
      <c r="J287" s="732"/>
      <c r="K287" s="732"/>
      <c r="L287" s="732"/>
      <c r="M287" s="732"/>
      <c r="N287" s="732"/>
      <c r="O287" s="732"/>
      <c r="P287" s="732"/>
      <c r="Q287" s="732"/>
      <c r="R287" s="732"/>
      <c r="S287" s="732"/>
      <c r="T287" s="732"/>
      <c r="U287" s="732"/>
      <c r="V287" s="732"/>
      <c r="W287" s="732"/>
      <c r="X287" s="732"/>
      <c r="Y287" s="732"/>
      <c r="Z287" s="732"/>
      <c r="AA287" s="723"/>
      <c r="AB287" s="723"/>
      <c r="AC287" s="723"/>
    </row>
    <row r="288" spans="1:68" ht="37.5" hidden="1" customHeight="1" x14ac:dyDescent="0.25">
      <c r="A288" s="54" t="s">
        <v>484</v>
      </c>
      <c r="B288" s="54" t="s">
        <v>485</v>
      </c>
      <c r="C288" s="31">
        <v>4301051506</v>
      </c>
      <c r="D288" s="742">
        <v>4680115881037</v>
      </c>
      <c r="E288" s="743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7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7"/>
      <c r="R288" s="737"/>
      <c r="S288" s="737"/>
      <c r="T288" s="738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4301051893</v>
      </c>
      <c r="D289" s="742">
        <v>4680115886186</v>
      </c>
      <c r="E289" s="743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10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7"/>
      <c r="R289" s="737"/>
      <c r="S289" s="737"/>
      <c r="T289" s="738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490</v>
      </c>
      <c r="B290" s="54" t="s">
        <v>491</v>
      </c>
      <c r="C290" s="31">
        <v>4301051795</v>
      </c>
      <c r="D290" s="742">
        <v>4680115881228</v>
      </c>
      <c r="E290" s="743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11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7"/>
      <c r="R290" s="737"/>
      <c r="S290" s="737"/>
      <c r="T290" s="738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493</v>
      </c>
      <c r="B291" s="54" t="s">
        <v>494</v>
      </c>
      <c r="C291" s="31">
        <v>4301051388</v>
      </c>
      <c r="D291" s="742">
        <v>4680115881211</v>
      </c>
      <c r="E291" s="743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7"/>
      <c r="R291" s="737"/>
      <c r="S291" s="737"/>
      <c r="T291" s="738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496</v>
      </c>
      <c r="B292" s="54" t="s">
        <v>497</v>
      </c>
      <c r="C292" s="31">
        <v>4301051378</v>
      </c>
      <c r="D292" s="742">
        <v>4680115881020</v>
      </c>
      <c r="E292" s="743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79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7"/>
      <c r="R292" s="737"/>
      <c r="S292" s="737"/>
      <c r="T292" s="738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31"/>
      <c r="B293" s="732"/>
      <c r="C293" s="732"/>
      <c r="D293" s="732"/>
      <c r="E293" s="732"/>
      <c r="F293" s="732"/>
      <c r="G293" s="732"/>
      <c r="H293" s="732"/>
      <c r="I293" s="732"/>
      <c r="J293" s="732"/>
      <c r="K293" s="732"/>
      <c r="L293" s="732"/>
      <c r="M293" s="732"/>
      <c r="N293" s="732"/>
      <c r="O293" s="733"/>
      <c r="P293" s="739" t="s">
        <v>79</v>
      </c>
      <c r="Q293" s="740"/>
      <c r="R293" s="740"/>
      <c r="S293" s="740"/>
      <c r="T293" s="740"/>
      <c r="U293" s="740"/>
      <c r="V293" s="741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32"/>
      <c r="B294" s="732"/>
      <c r="C294" s="732"/>
      <c r="D294" s="732"/>
      <c r="E294" s="732"/>
      <c r="F294" s="732"/>
      <c r="G294" s="732"/>
      <c r="H294" s="732"/>
      <c r="I294" s="732"/>
      <c r="J294" s="732"/>
      <c r="K294" s="732"/>
      <c r="L294" s="732"/>
      <c r="M294" s="732"/>
      <c r="N294" s="732"/>
      <c r="O294" s="733"/>
      <c r="P294" s="739" t="s">
        <v>79</v>
      </c>
      <c r="Q294" s="740"/>
      <c r="R294" s="740"/>
      <c r="S294" s="740"/>
      <c r="T294" s="740"/>
      <c r="U294" s="740"/>
      <c r="V294" s="741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48" t="s">
        <v>499</v>
      </c>
      <c r="B295" s="732"/>
      <c r="C295" s="732"/>
      <c r="D295" s="732"/>
      <c r="E295" s="732"/>
      <c r="F295" s="732"/>
      <c r="G295" s="732"/>
      <c r="H295" s="732"/>
      <c r="I295" s="732"/>
      <c r="J295" s="732"/>
      <c r="K295" s="732"/>
      <c r="L295" s="732"/>
      <c r="M295" s="732"/>
      <c r="N295" s="732"/>
      <c r="O295" s="732"/>
      <c r="P295" s="732"/>
      <c r="Q295" s="732"/>
      <c r="R295" s="732"/>
      <c r="S295" s="732"/>
      <c r="T295" s="732"/>
      <c r="U295" s="732"/>
      <c r="V295" s="732"/>
      <c r="W295" s="732"/>
      <c r="X295" s="732"/>
      <c r="Y295" s="732"/>
      <c r="Z295" s="732"/>
      <c r="AA295" s="722"/>
      <c r="AB295" s="722"/>
      <c r="AC295" s="722"/>
    </row>
    <row r="296" spans="1:68" ht="14.25" hidden="1" customHeight="1" x14ac:dyDescent="0.25">
      <c r="A296" s="745" t="s">
        <v>89</v>
      </c>
      <c r="B296" s="732"/>
      <c r="C296" s="732"/>
      <c r="D296" s="732"/>
      <c r="E296" s="732"/>
      <c r="F296" s="732"/>
      <c r="G296" s="732"/>
      <c r="H296" s="732"/>
      <c r="I296" s="732"/>
      <c r="J296" s="732"/>
      <c r="K296" s="732"/>
      <c r="L296" s="732"/>
      <c r="M296" s="732"/>
      <c r="N296" s="732"/>
      <c r="O296" s="732"/>
      <c r="P296" s="732"/>
      <c r="Q296" s="732"/>
      <c r="R296" s="732"/>
      <c r="S296" s="732"/>
      <c r="T296" s="732"/>
      <c r="U296" s="732"/>
      <c r="V296" s="732"/>
      <c r="W296" s="732"/>
      <c r="X296" s="732"/>
      <c r="Y296" s="732"/>
      <c r="Z296" s="732"/>
      <c r="AA296" s="723"/>
      <c r="AB296" s="723"/>
      <c r="AC296" s="723"/>
    </row>
    <row r="297" spans="1:68" ht="27" hidden="1" customHeight="1" x14ac:dyDescent="0.25">
      <c r="A297" s="54" t="s">
        <v>500</v>
      </c>
      <c r="B297" s="54" t="s">
        <v>501</v>
      </c>
      <c r="C297" s="31">
        <v>4301011306</v>
      </c>
      <c r="D297" s="742">
        <v>4607091389296</v>
      </c>
      <c r="E297" s="743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8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7"/>
      <c r="R297" s="737"/>
      <c r="S297" s="737"/>
      <c r="T297" s="738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1"/>
      <c r="B298" s="732"/>
      <c r="C298" s="732"/>
      <c r="D298" s="732"/>
      <c r="E298" s="732"/>
      <c r="F298" s="732"/>
      <c r="G298" s="732"/>
      <c r="H298" s="732"/>
      <c r="I298" s="732"/>
      <c r="J298" s="732"/>
      <c r="K298" s="732"/>
      <c r="L298" s="732"/>
      <c r="M298" s="732"/>
      <c r="N298" s="732"/>
      <c r="O298" s="733"/>
      <c r="P298" s="739" t="s">
        <v>79</v>
      </c>
      <c r="Q298" s="740"/>
      <c r="R298" s="740"/>
      <c r="S298" s="740"/>
      <c r="T298" s="740"/>
      <c r="U298" s="740"/>
      <c r="V298" s="741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32"/>
      <c r="B299" s="732"/>
      <c r="C299" s="732"/>
      <c r="D299" s="732"/>
      <c r="E299" s="732"/>
      <c r="F299" s="732"/>
      <c r="G299" s="732"/>
      <c r="H299" s="732"/>
      <c r="I299" s="732"/>
      <c r="J299" s="732"/>
      <c r="K299" s="732"/>
      <c r="L299" s="732"/>
      <c r="M299" s="732"/>
      <c r="N299" s="732"/>
      <c r="O299" s="733"/>
      <c r="P299" s="739" t="s">
        <v>79</v>
      </c>
      <c r="Q299" s="740"/>
      <c r="R299" s="740"/>
      <c r="S299" s="740"/>
      <c r="T299" s="740"/>
      <c r="U299" s="740"/>
      <c r="V299" s="741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45" t="s">
        <v>149</v>
      </c>
      <c r="B300" s="732"/>
      <c r="C300" s="732"/>
      <c r="D300" s="732"/>
      <c r="E300" s="732"/>
      <c r="F300" s="732"/>
      <c r="G300" s="732"/>
      <c r="H300" s="732"/>
      <c r="I300" s="732"/>
      <c r="J300" s="732"/>
      <c r="K300" s="732"/>
      <c r="L300" s="732"/>
      <c r="M300" s="732"/>
      <c r="N300" s="732"/>
      <c r="O300" s="732"/>
      <c r="P300" s="732"/>
      <c r="Q300" s="732"/>
      <c r="R300" s="732"/>
      <c r="S300" s="732"/>
      <c r="T300" s="732"/>
      <c r="U300" s="732"/>
      <c r="V300" s="732"/>
      <c r="W300" s="732"/>
      <c r="X300" s="732"/>
      <c r="Y300" s="732"/>
      <c r="Z300" s="732"/>
      <c r="AA300" s="723"/>
      <c r="AB300" s="723"/>
      <c r="AC300" s="723"/>
    </row>
    <row r="301" spans="1:68" ht="27" hidden="1" customHeight="1" x14ac:dyDescent="0.25">
      <c r="A301" s="54" t="s">
        <v>503</v>
      </c>
      <c r="B301" s="54" t="s">
        <v>504</v>
      </c>
      <c r="C301" s="31">
        <v>4301031307</v>
      </c>
      <c r="D301" s="742">
        <v>4680115880344</v>
      </c>
      <c r="E301" s="743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7"/>
      <c r="R301" s="737"/>
      <c r="S301" s="737"/>
      <c r="T301" s="738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1"/>
      <c r="B302" s="732"/>
      <c r="C302" s="732"/>
      <c r="D302" s="732"/>
      <c r="E302" s="732"/>
      <c r="F302" s="732"/>
      <c r="G302" s="732"/>
      <c r="H302" s="732"/>
      <c r="I302" s="732"/>
      <c r="J302" s="732"/>
      <c r="K302" s="732"/>
      <c r="L302" s="732"/>
      <c r="M302" s="732"/>
      <c r="N302" s="732"/>
      <c r="O302" s="733"/>
      <c r="P302" s="739" t="s">
        <v>79</v>
      </c>
      <c r="Q302" s="740"/>
      <c r="R302" s="740"/>
      <c r="S302" s="740"/>
      <c r="T302" s="740"/>
      <c r="U302" s="740"/>
      <c r="V302" s="741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32"/>
      <c r="B303" s="732"/>
      <c r="C303" s="732"/>
      <c r="D303" s="732"/>
      <c r="E303" s="732"/>
      <c r="F303" s="732"/>
      <c r="G303" s="732"/>
      <c r="H303" s="732"/>
      <c r="I303" s="732"/>
      <c r="J303" s="732"/>
      <c r="K303" s="732"/>
      <c r="L303" s="732"/>
      <c r="M303" s="732"/>
      <c r="N303" s="732"/>
      <c r="O303" s="733"/>
      <c r="P303" s="739" t="s">
        <v>79</v>
      </c>
      <c r="Q303" s="740"/>
      <c r="R303" s="740"/>
      <c r="S303" s="740"/>
      <c r="T303" s="740"/>
      <c r="U303" s="740"/>
      <c r="V303" s="741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45" t="s">
        <v>63</v>
      </c>
      <c r="B304" s="732"/>
      <c r="C304" s="732"/>
      <c r="D304" s="732"/>
      <c r="E304" s="732"/>
      <c r="F304" s="732"/>
      <c r="G304" s="732"/>
      <c r="H304" s="732"/>
      <c r="I304" s="732"/>
      <c r="J304" s="732"/>
      <c r="K304" s="732"/>
      <c r="L304" s="732"/>
      <c r="M304" s="732"/>
      <c r="N304" s="732"/>
      <c r="O304" s="732"/>
      <c r="P304" s="732"/>
      <c r="Q304" s="732"/>
      <c r="R304" s="732"/>
      <c r="S304" s="732"/>
      <c r="T304" s="732"/>
      <c r="U304" s="732"/>
      <c r="V304" s="732"/>
      <c r="W304" s="732"/>
      <c r="X304" s="732"/>
      <c r="Y304" s="732"/>
      <c r="Z304" s="732"/>
      <c r="AA304" s="723"/>
      <c r="AB304" s="723"/>
      <c r="AC304" s="723"/>
    </row>
    <row r="305" spans="1:68" ht="27" hidden="1" customHeight="1" x14ac:dyDescent="0.25">
      <c r="A305" s="54" t="s">
        <v>506</v>
      </c>
      <c r="B305" s="54" t="s">
        <v>507</v>
      </c>
      <c r="C305" s="31">
        <v>4301051782</v>
      </c>
      <c r="D305" s="742">
        <v>4680115884618</v>
      </c>
      <c r="E305" s="743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7"/>
      <c r="R305" s="737"/>
      <c r="S305" s="737"/>
      <c r="T305" s="738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1"/>
      <c r="B306" s="732"/>
      <c r="C306" s="732"/>
      <c r="D306" s="732"/>
      <c r="E306" s="732"/>
      <c r="F306" s="732"/>
      <c r="G306" s="732"/>
      <c r="H306" s="732"/>
      <c r="I306" s="732"/>
      <c r="J306" s="732"/>
      <c r="K306" s="732"/>
      <c r="L306" s="732"/>
      <c r="M306" s="732"/>
      <c r="N306" s="732"/>
      <c r="O306" s="733"/>
      <c r="P306" s="739" t="s">
        <v>79</v>
      </c>
      <c r="Q306" s="740"/>
      <c r="R306" s="740"/>
      <c r="S306" s="740"/>
      <c r="T306" s="740"/>
      <c r="U306" s="740"/>
      <c r="V306" s="741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32"/>
      <c r="B307" s="732"/>
      <c r="C307" s="732"/>
      <c r="D307" s="732"/>
      <c r="E307" s="732"/>
      <c r="F307" s="732"/>
      <c r="G307" s="732"/>
      <c r="H307" s="732"/>
      <c r="I307" s="732"/>
      <c r="J307" s="732"/>
      <c r="K307" s="732"/>
      <c r="L307" s="732"/>
      <c r="M307" s="732"/>
      <c r="N307" s="732"/>
      <c r="O307" s="733"/>
      <c r="P307" s="739" t="s">
        <v>79</v>
      </c>
      <c r="Q307" s="740"/>
      <c r="R307" s="740"/>
      <c r="S307" s="740"/>
      <c r="T307" s="740"/>
      <c r="U307" s="740"/>
      <c r="V307" s="741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48" t="s">
        <v>509</v>
      </c>
      <c r="B308" s="732"/>
      <c r="C308" s="732"/>
      <c r="D308" s="732"/>
      <c r="E308" s="732"/>
      <c r="F308" s="732"/>
      <c r="G308" s="732"/>
      <c r="H308" s="732"/>
      <c r="I308" s="732"/>
      <c r="J308" s="732"/>
      <c r="K308" s="732"/>
      <c r="L308" s="732"/>
      <c r="M308" s="732"/>
      <c r="N308" s="732"/>
      <c r="O308" s="732"/>
      <c r="P308" s="732"/>
      <c r="Q308" s="732"/>
      <c r="R308" s="732"/>
      <c r="S308" s="732"/>
      <c r="T308" s="732"/>
      <c r="U308" s="732"/>
      <c r="V308" s="732"/>
      <c r="W308" s="732"/>
      <c r="X308" s="732"/>
      <c r="Y308" s="732"/>
      <c r="Z308" s="732"/>
      <c r="AA308" s="722"/>
      <c r="AB308" s="722"/>
      <c r="AC308" s="722"/>
    </row>
    <row r="309" spans="1:68" ht="14.25" hidden="1" customHeight="1" x14ac:dyDescent="0.25">
      <c r="A309" s="745" t="s">
        <v>89</v>
      </c>
      <c r="B309" s="732"/>
      <c r="C309" s="732"/>
      <c r="D309" s="732"/>
      <c r="E309" s="732"/>
      <c r="F309" s="732"/>
      <c r="G309" s="732"/>
      <c r="H309" s="732"/>
      <c r="I309" s="732"/>
      <c r="J309" s="732"/>
      <c r="K309" s="732"/>
      <c r="L309" s="732"/>
      <c r="M309" s="732"/>
      <c r="N309" s="732"/>
      <c r="O309" s="732"/>
      <c r="P309" s="732"/>
      <c r="Q309" s="732"/>
      <c r="R309" s="732"/>
      <c r="S309" s="732"/>
      <c r="T309" s="732"/>
      <c r="U309" s="732"/>
      <c r="V309" s="732"/>
      <c r="W309" s="732"/>
      <c r="X309" s="732"/>
      <c r="Y309" s="732"/>
      <c r="Z309" s="732"/>
      <c r="AA309" s="723"/>
      <c r="AB309" s="723"/>
      <c r="AC309" s="723"/>
    </row>
    <row r="310" spans="1:68" ht="27" hidden="1" customHeight="1" x14ac:dyDescent="0.25">
      <c r="A310" s="54" t="s">
        <v>510</v>
      </c>
      <c r="B310" s="54" t="s">
        <v>511</v>
      </c>
      <c r="C310" s="31">
        <v>4301011353</v>
      </c>
      <c r="D310" s="742">
        <v>4607091389807</v>
      </c>
      <c r="E310" s="743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7"/>
      <c r="R310" s="737"/>
      <c r="S310" s="737"/>
      <c r="T310" s="738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1"/>
      <c r="B311" s="732"/>
      <c r="C311" s="732"/>
      <c r="D311" s="732"/>
      <c r="E311" s="732"/>
      <c r="F311" s="732"/>
      <c r="G311" s="732"/>
      <c r="H311" s="732"/>
      <c r="I311" s="732"/>
      <c r="J311" s="732"/>
      <c r="K311" s="732"/>
      <c r="L311" s="732"/>
      <c r="M311" s="732"/>
      <c r="N311" s="732"/>
      <c r="O311" s="733"/>
      <c r="P311" s="739" t="s">
        <v>79</v>
      </c>
      <c r="Q311" s="740"/>
      <c r="R311" s="740"/>
      <c r="S311" s="740"/>
      <c r="T311" s="740"/>
      <c r="U311" s="740"/>
      <c r="V311" s="741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32"/>
      <c r="B312" s="732"/>
      <c r="C312" s="732"/>
      <c r="D312" s="732"/>
      <c r="E312" s="732"/>
      <c r="F312" s="732"/>
      <c r="G312" s="732"/>
      <c r="H312" s="732"/>
      <c r="I312" s="732"/>
      <c r="J312" s="732"/>
      <c r="K312" s="732"/>
      <c r="L312" s="732"/>
      <c r="M312" s="732"/>
      <c r="N312" s="732"/>
      <c r="O312" s="733"/>
      <c r="P312" s="739" t="s">
        <v>79</v>
      </c>
      <c r="Q312" s="740"/>
      <c r="R312" s="740"/>
      <c r="S312" s="740"/>
      <c r="T312" s="740"/>
      <c r="U312" s="740"/>
      <c r="V312" s="741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45" t="s">
        <v>149</v>
      </c>
      <c r="B313" s="732"/>
      <c r="C313" s="732"/>
      <c r="D313" s="732"/>
      <c r="E313" s="732"/>
      <c r="F313" s="732"/>
      <c r="G313" s="732"/>
      <c r="H313" s="732"/>
      <c r="I313" s="732"/>
      <c r="J313" s="732"/>
      <c r="K313" s="732"/>
      <c r="L313" s="732"/>
      <c r="M313" s="732"/>
      <c r="N313" s="732"/>
      <c r="O313" s="732"/>
      <c r="P313" s="732"/>
      <c r="Q313" s="732"/>
      <c r="R313" s="732"/>
      <c r="S313" s="732"/>
      <c r="T313" s="732"/>
      <c r="U313" s="732"/>
      <c r="V313" s="732"/>
      <c r="W313" s="732"/>
      <c r="X313" s="732"/>
      <c r="Y313" s="732"/>
      <c r="Z313" s="732"/>
      <c r="AA313" s="723"/>
      <c r="AB313" s="723"/>
      <c r="AC313" s="723"/>
    </row>
    <row r="314" spans="1:68" ht="27" hidden="1" customHeight="1" x14ac:dyDescent="0.25">
      <c r="A314" s="54" t="s">
        <v>513</v>
      </c>
      <c r="B314" s="54" t="s">
        <v>514</v>
      </c>
      <c r="C314" s="31">
        <v>4301031164</v>
      </c>
      <c r="D314" s="742">
        <v>4680115880481</v>
      </c>
      <c r="E314" s="743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9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7"/>
      <c r="R314" s="737"/>
      <c r="S314" s="737"/>
      <c r="T314" s="738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1"/>
      <c r="B315" s="732"/>
      <c r="C315" s="732"/>
      <c r="D315" s="732"/>
      <c r="E315" s="732"/>
      <c r="F315" s="732"/>
      <c r="G315" s="732"/>
      <c r="H315" s="732"/>
      <c r="I315" s="732"/>
      <c r="J315" s="732"/>
      <c r="K315" s="732"/>
      <c r="L315" s="732"/>
      <c r="M315" s="732"/>
      <c r="N315" s="732"/>
      <c r="O315" s="733"/>
      <c r="P315" s="739" t="s">
        <v>79</v>
      </c>
      <c r="Q315" s="740"/>
      <c r="R315" s="740"/>
      <c r="S315" s="740"/>
      <c r="T315" s="740"/>
      <c r="U315" s="740"/>
      <c r="V315" s="741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32"/>
      <c r="B316" s="732"/>
      <c r="C316" s="732"/>
      <c r="D316" s="732"/>
      <c r="E316" s="732"/>
      <c r="F316" s="732"/>
      <c r="G316" s="732"/>
      <c r="H316" s="732"/>
      <c r="I316" s="732"/>
      <c r="J316" s="732"/>
      <c r="K316" s="732"/>
      <c r="L316" s="732"/>
      <c r="M316" s="732"/>
      <c r="N316" s="732"/>
      <c r="O316" s="733"/>
      <c r="P316" s="739" t="s">
        <v>79</v>
      </c>
      <c r="Q316" s="740"/>
      <c r="R316" s="740"/>
      <c r="S316" s="740"/>
      <c r="T316" s="740"/>
      <c r="U316" s="740"/>
      <c r="V316" s="741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45" t="s">
        <v>63</v>
      </c>
      <c r="B317" s="732"/>
      <c r="C317" s="732"/>
      <c r="D317" s="732"/>
      <c r="E317" s="732"/>
      <c r="F317" s="732"/>
      <c r="G317" s="732"/>
      <c r="H317" s="732"/>
      <c r="I317" s="732"/>
      <c r="J317" s="732"/>
      <c r="K317" s="732"/>
      <c r="L317" s="732"/>
      <c r="M317" s="732"/>
      <c r="N317" s="732"/>
      <c r="O317" s="732"/>
      <c r="P317" s="732"/>
      <c r="Q317" s="732"/>
      <c r="R317" s="732"/>
      <c r="S317" s="732"/>
      <c r="T317" s="732"/>
      <c r="U317" s="732"/>
      <c r="V317" s="732"/>
      <c r="W317" s="732"/>
      <c r="X317" s="732"/>
      <c r="Y317" s="732"/>
      <c r="Z317" s="732"/>
      <c r="AA317" s="723"/>
      <c r="AB317" s="723"/>
      <c r="AC317" s="723"/>
    </row>
    <row r="318" spans="1:68" ht="27" hidden="1" customHeight="1" x14ac:dyDescent="0.25">
      <c r="A318" s="54" t="s">
        <v>516</v>
      </c>
      <c r="B318" s="54" t="s">
        <v>517</v>
      </c>
      <c r="C318" s="31">
        <v>4301051344</v>
      </c>
      <c r="D318" s="742">
        <v>4680115880412</v>
      </c>
      <c r="E318" s="743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89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7"/>
      <c r="R318" s="737"/>
      <c r="S318" s="737"/>
      <c r="T318" s="738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519</v>
      </c>
      <c r="B319" s="54" t="s">
        <v>520</v>
      </c>
      <c r="C319" s="31">
        <v>4301051277</v>
      </c>
      <c r="D319" s="742">
        <v>4680115880511</v>
      </c>
      <c r="E319" s="743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7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7"/>
      <c r="R319" s="737"/>
      <c r="S319" s="737"/>
      <c r="T319" s="738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1"/>
      <c r="B320" s="732"/>
      <c r="C320" s="732"/>
      <c r="D320" s="732"/>
      <c r="E320" s="732"/>
      <c r="F320" s="732"/>
      <c r="G320" s="732"/>
      <c r="H320" s="732"/>
      <c r="I320" s="732"/>
      <c r="J320" s="732"/>
      <c r="K320" s="732"/>
      <c r="L320" s="732"/>
      <c r="M320" s="732"/>
      <c r="N320" s="732"/>
      <c r="O320" s="733"/>
      <c r="P320" s="739" t="s">
        <v>79</v>
      </c>
      <c r="Q320" s="740"/>
      <c r="R320" s="740"/>
      <c r="S320" s="740"/>
      <c r="T320" s="740"/>
      <c r="U320" s="740"/>
      <c r="V320" s="741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32"/>
      <c r="B321" s="732"/>
      <c r="C321" s="732"/>
      <c r="D321" s="732"/>
      <c r="E321" s="732"/>
      <c r="F321" s="732"/>
      <c r="G321" s="732"/>
      <c r="H321" s="732"/>
      <c r="I321" s="732"/>
      <c r="J321" s="732"/>
      <c r="K321" s="732"/>
      <c r="L321" s="732"/>
      <c r="M321" s="732"/>
      <c r="N321" s="732"/>
      <c r="O321" s="733"/>
      <c r="P321" s="739" t="s">
        <v>79</v>
      </c>
      <c r="Q321" s="740"/>
      <c r="R321" s="740"/>
      <c r="S321" s="740"/>
      <c r="T321" s="740"/>
      <c r="U321" s="740"/>
      <c r="V321" s="741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48" t="s">
        <v>522</v>
      </c>
      <c r="B322" s="732"/>
      <c r="C322" s="732"/>
      <c r="D322" s="732"/>
      <c r="E322" s="732"/>
      <c r="F322" s="732"/>
      <c r="G322" s="732"/>
      <c r="H322" s="732"/>
      <c r="I322" s="732"/>
      <c r="J322" s="732"/>
      <c r="K322" s="732"/>
      <c r="L322" s="732"/>
      <c r="M322" s="732"/>
      <c r="N322" s="732"/>
      <c r="O322" s="732"/>
      <c r="P322" s="732"/>
      <c r="Q322" s="732"/>
      <c r="R322" s="732"/>
      <c r="S322" s="732"/>
      <c r="T322" s="732"/>
      <c r="U322" s="732"/>
      <c r="V322" s="732"/>
      <c r="W322" s="732"/>
      <c r="X322" s="732"/>
      <c r="Y322" s="732"/>
      <c r="Z322" s="732"/>
      <c r="AA322" s="722"/>
      <c r="AB322" s="722"/>
      <c r="AC322" s="722"/>
    </row>
    <row r="323" spans="1:68" ht="14.25" hidden="1" customHeight="1" x14ac:dyDescent="0.25">
      <c r="A323" s="745" t="s">
        <v>89</v>
      </c>
      <c r="B323" s="732"/>
      <c r="C323" s="732"/>
      <c r="D323" s="732"/>
      <c r="E323" s="732"/>
      <c r="F323" s="732"/>
      <c r="G323" s="732"/>
      <c r="H323" s="732"/>
      <c r="I323" s="732"/>
      <c r="J323" s="732"/>
      <c r="K323" s="732"/>
      <c r="L323" s="732"/>
      <c r="M323" s="732"/>
      <c r="N323" s="732"/>
      <c r="O323" s="732"/>
      <c r="P323" s="732"/>
      <c r="Q323" s="732"/>
      <c r="R323" s="732"/>
      <c r="S323" s="732"/>
      <c r="T323" s="732"/>
      <c r="U323" s="732"/>
      <c r="V323" s="732"/>
      <c r="W323" s="732"/>
      <c r="X323" s="732"/>
      <c r="Y323" s="732"/>
      <c r="Z323" s="732"/>
      <c r="AA323" s="723"/>
      <c r="AB323" s="723"/>
      <c r="AC323" s="723"/>
    </row>
    <row r="324" spans="1:68" ht="27" hidden="1" customHeight="1" x14ac:dyDescent="0.25">
      <c r="A324" s="54" t="s">
        <v>523</v>
      </c>
      <c r="B324" s="54" t="s">
        <v>524</v>
      </c>
      <c r="C324" s="31">
        <v>4301011594</v>
      </c>
      <c r="D324" s="742">
        <v>4680115883413</v>
      </c>
      <c r="E324" s="743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3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7"/>
      <c r="R324" s="737"/>
      <c r="S324" s="737"/>
      <c r="T324" s="738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1"/>
      <c r="B325" s="732"/>
      <c r="C325" s="732"/>
      <c r="D325" s="732"/>
      <c r="E325" s="732"/>
      <c r="F325" s="732"/>
      <c r="G325" s="732"/>
      <c r="H325" s="732"/>
      <c r="I325" s="732"/>
      <c r="J325" s="732"/>
      <c r="K325" s="732"/>
      <c r="L325" s="732"/>
      <c r="M325" s="732"/>
      <c r="N325" s="732"/>
      <c r="O325" s="733"/>
      <c r="P325" s="739" t="s">
        <v>79</v>
      </c>
      <c r="Q325" s="740"/>
      <c r="R325" s="740"/>
      <c r="S325" s="740"/>
      <c r="T325" s="740"/>
      <c r="U325" s="740"/>
      <c r="V325" s="741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32"/>
      <c r="B326" s="732"/>
      <c r="C326" s="732"/>
      <c r="D326" s="732"/>
      <c r="E326" s="732"/>
      <c r="F326" s="732"/>
      <c r="G326" s="732"/>
      <c r="H326" s="732"/>
      <c r="I326" s="732"/>
      <c r="J326" s="732"/>
      <c r="K326" s="732"/>
      <c r="L326" s="732"/>
      <c r="M326" s="732"/>
      <c r="N326" s="732"/>
      <c r="O326" s="733"/>
      <c r="P326" s="739" t="s">
        <v>79</v>
      </c>
      <c r="Q326" s="740"/>
      <c r="R326" s="740"/>
      <c r="S326" s="740"/>
      <c r="T326" s="740"/>
      <c r="U326" s="740"/>
      <c r="V326" s="741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45" t="s">
        <v>149</v>
      </c>
      <c r="B327" s="732"/>
      <c r="C327" s="732"/>
      <c r="D327" s="732"/>
      <c r="E327" s="732"/>
      <c r="F327" s="732"/>
      <c r="G327" s="732"/>
      <c r="H327" s="732"/>
      <c r="I327" s="732"/>
      <c r="J327" s="732"/>
      <c r="K327" s="732"/>
      <c r="L327" s="732"/>
      <c r="M327" s="732"/>
      <c r="N327" s="732"/>
      <c r="O327" s="732"/>
      <c r="P327" s="732"/>
      <c r="Q327" s="732"/>
      <c r="R327" s="732"/>
      <c r="S327" s="732"/>
      <c r="T327" s="732"/>
      <c r="U327" s="732"/>
      <c r="V327" s="732"/>
      <c r="W327" s="732"/>
      <c r="X327" s="732"/>
      <c r="Y327" s="732"/>
      <c r="Z327" s="732"/>
      <c r="AA327" s="723"/>
      <c r="AB327" s="723"/>
      <c r="AC327" s="723"/>
    </row>
    <row r="328" spans="1:68" ht="27" hidden="1" customHeight="1" x14ac:dyDescent="0.25">
      <c r="A328" s="54" t="s">
        <v>525</v>
      </c>
      <c r="B328" s="54" t="s">
        <v>526</v>
      </c>
      <c r="C328" s="31">
        <v>4301031305</v>
      </c>
      <c r="D328" s="742">
        <v>4607091389845</v>
      </c>
      <c r="E328" s="743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11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7"/>
      <c r="R328" s="737"/>
      <c r="S328" s="737"/>
      <c r="T328" s="738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4301031306</v>
      </c>
      <c r="D329" s="742">
        <v>4680115882881</v>
      </c>
      <c r="E329" s="743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108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7"/>
      <c r="R329" s="737"/>
      <c r="S329" s="737"/>
      <c r="T329" s="738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31"/>
      <c r="B330" s="732"/>
      <c r="C330" s="732"/>
      <c r="D330" s="732"/>
      <c r="E330" s="732"/>
      <c r="F330" s="732"/>
      <c r="G330" s="732"/>
      <c r="H330" s="732"/>
      <c r="I330" s="732"/>
      <c r="J330" s="732"/>
      <c r="K330" s="732"/>
      <c r="L330" s="732"/>
      <c r="M330" s="732"/>
      <c r="N330" s="732"/>
      <c r="O330" s="733"/>
      <c r="P330" s="739" t="s">
        <v>79</v>
      </c>
      <c r="Q330" s="740"/>
      <c r="R330" s="740"/>
      <c r="S330" s="740"/>
      <c r="T330" s="740"/>
      <c r="U330" s="740"/>
      <c r="V330" s="741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32"/>
      <c r="B331" s="732"/>
      <c r="C331" s="732"/>
      <c r="D331" s="732"/>
      <c r="E331" s="732"/>
      <c r="F331" s="732"/>
      <c r="G331" s="732"/>
      <c r="H331" s="732"/>
      <c r="I331" s="732"/>
      <c r="J331" s="732"/>
      <c r="K331" s="732"/>
      <c r="L331" s="732"/>
      <c r="M331" s="732"/>
      <c r="N331" s="732"/>
      <c r="O331" s="733"/>
      <c r="P331" s="739" t="s">
        <v>79</v>
      </c>
      <c r="Q331" s="740"/>
      <c r="R331" s="740"/>
      <c r="S331" s="740"/>
      <c r="T331" s="740"/>
      <c r="U331" s="740"/>
      <c r="V331" s="741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45" t="s">
        <v>63</v>
      </c>
      <c r="B332" s="732"/>
      <c r="C332" s="732"/>
      <c r="D332" s="732"/>
      <c r="E332" s="732"/>
      <c r="F332" s="732"/>
      <c r="G332" s="732"/>
      <c r="H332" s="732"/>
      <c r="I332" s="732"/>
      <c r="J332" s="732"/>
      <c r="K332" s="732"/>
      <c r="L332" s="732"/>
      <c r="M332" s="732"/>
      <c r="N332" s="732"/>
      <c r="O332" s="732"/>
      <c r="P332" s="732"/>
      <c r="Q332" s="732"/>
      <c r="R332" s="732"/>
      <c r="S332" s="732"/>
      <c r="T332" s="732"/>
      <c r="U332" s="732"/>
      <c r="V332" s="732"/>
      <c r="W332" s="732"/>
      <c r="X332" s="732"/>
      <c r="Y332" s="732"/>
      <c r="Z332" s="732"/>
      <c r="AA332" s="723"/>
      <c r="AB332" s="723"/>
      <c r="AC332" s="723"/>
    </row>
    <row r="333" spans="1:68" ht="27" hidden="1" customHeight="1" x14ac:dyDescent="0.25">
      <c r="A333" s="54" t="s">
        <v>530</v>
      </c>
      <c r="B333" s="54" t="s">
        <v>531</v>
      </c>
      <c r="C333" s="31">
        <v>4301051534</v>
      </c>
      <c r="D333" s="742">
        <v>4680115883390</v>
      </c>
      <c r="E333" s="743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8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7"/>
      <c r="R333" s="737"/>
      <c r="S333" s="737"/>
      <c r="T333" s="738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1"/>
      <c r="B334" s="732"/>
      <c r="C334" s="732"/>
      <c r="D334" s="732"/>
      <c r="E334" s="732"/>
      <c r="F334" s="732"/>
      <c r="G334" s="732"/>
      <c r="H334" s="732"/>
      <c r="I334" s="732"/>
      <c r="J334" s="732"/>
      <c r="K334" s="732"/>
      <c r="L334" s="732"/>
      <c r="M334" s="732"/>
      <c r="N334" s="732"/>
      <c r="O334" s="733"/>
      <c r="P334" s="739" t="s">
        <v>79</v>
      </c>
      <c r="Q334" s="740"/>
      <c r="R334" s="740"/>
      <c r="S334" s="740"/>
      <c r="T334" s="740"/>
      <c r="U334" s="740"/>
      <c r="V334" s="741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32"/>
      <c r="B335" s="732"/>
      <c r="C335" s="732"/>
      <c r="D335" s="732"/>
      <c r="E335" s="732"/>
      <c r="F335" s="732"/>
      <c r="G335" s="732"/>
      <c r="H335" s="732"/>
      <c r="I335" s="732"/>
      <c r="J335" s="732"/>
      <c r="K335" s="732"/>
      <c r="L335" s="732"/>
      <c r="M335" s="732"/>
      <c r="N335" s="732"/>
      <c r="O335" s="733"/>
      <c r="P335" s="739" t="s">
        <v>79</v>
      </c>
      <c r="Q335" s="740"/>
      <c r="R335" s="740"/>
      <c r="S335" s="740"/>
      <c r="T335" s="740"/>
      <c r="U335" s="740"/>
      <c r="V335" s="741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48" t="s">
        <v>533</v>
      </c>
      <c r="B336" s="732"/>
      <c r="C336" s="732"/>
      <c r="D336" s="732"/>
      <c r="E336" s="732"/>
      <c r="F336" s="732"/>
      <c r="G336" s="732"/>
      <c r="H336" s="732"/>
      <c r="I336" s="732"/>
      <c r="J336" s="732"/>
      <c r="K336" s="732"/>
      <c r="L336" s="732"/>
      <c r="M336" s="732"/>
      <c r="N336" s="732"/>
      <c r="O336" s="732"/>
      <c r="P336" s="732"/>
      <c r="Q336" s="732"/>
      <c r="R336" s="732"/>
      <c r="S336" s="732"/>
      <c r="T336" s="732"/>
      <c r="U336" s="732"/>
      <c r="V336" s="732"/>
      <c r="W336" s="732"/>
      <c r="X336" s="732"/>
      <c r="Y336" s="732"/>
      <c r="Z336" s="732"/>
      <c r="AA336" s="722"/>
      <c r="AB336" s="722"/>
      <c r="AC336" s="722"/>
    </row>
    <row r="337" spans="1:68" ht="14.25" hidden="1" customHeight="1" x14ac:dyDescent="0.25">
      <c r="A337" s="745" t="s">
        <v>89</v>
      </c>
      <c r="B337" s="732"/>
      <c r="C337" s="732"/>
      <c r="D337" s="732"/>
      <c r="E337" s="732"/>
      <c r="F337" s="732"/>
      <c r="G337" s="732"/>
      <c r="H337" s="732"/>
      <c r="I337" s="732"/>
      <c r="J337" s="732"/>
      <c r="K337" s="732"/>
      <c r="L337" s="732"/>
      <c r="M337" s="732"/>
      <c r="N337" s="732"/>
      <c r="O337" s="732"/>
      <c r="P337" s="732"/>
      <c r="Q337" s="732"/>
      <c r="R337" s="732"/>
      <c r="S337" s="732"/>
      <c r="T337" s="732"/>
      <c r="U337" s="732"/>
      <c r="V337" s="732"/>
      <c r="W337" s="732"/>
      <c r="X337" s="732"/>
      <c r="Y337" s="732"/>
      <c r="Z337" s="732"/>
      <c r="AA337" s="723"/>
      <c r="AB337" s="723"/>
      <c r="AC337" s="723"/>
    </row>
    <row r="338" spans="1:68" ht="16.5" hidden="1" customHeight="1" x14ac:dyDescent="0.25">
      <c r="A338" s="54" t="s">
        <v>534</v>
      </c>
      <c r="B338" s="54" t="s">
        <v>535</v>
      </c>
      <c r="C338" s="31">
        <v>4301011728</v>
      </c>
      <c r="D338" s="742">
        <v>4680115885141</v>
      </c>
      <c r="E338" s="743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76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7"/>
      <c r="R338" s="737"/>
      <c r="S338" s="737"/>
      <c r="T338" s="738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1"/>
      <c r="B339" s="732"/>
      <c r="C339" s="732"/>
      <c r="D339" s="732"/>
      <c r="E339" s="732"/>
      <c r="F339" s="732"/>
      <c r="G339" s="732"/>
      <c r="H339" s="732"/>
      <c r="I339" s="732"/>
      <c r="J339" s="732"/>
      <c r="K339" s="732"/>
      <c r="L339" s="732"/>
      <c r="M339" s="732"/>
      <c r="N339" s="732"/>
      <c r="O339" s="733"/>
      <c r="P339" s="739" t="s">
        <v>79</v>
      </c>
      <c r="Q339" s="740"/>
      <c r="R339" s="740"/>
      <c r="S339" s="740"/>
      <c r="T339" s="740"/>
      <c r="U339" s="740"/>
      <c r="V339" s="741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32"/>
      <c r="B340" s="732"/>
      <c r="C340" s="732"/>
      <c r="D340" s="732"/>
      <c r="E340" s="732"/>
      <c r="F340" s="732"/>
      <c r="G340" s="732"/>
      <c r="H340" s="732"/>
      <c r="I340" s="732"/>
      <c r="J340" s="732"/>
      <c r="K340" s="732"/>
      <c r="L340" s="732"/>
      <c r="M340" s="732"/>
      <c r="N340" s="732"/>
      <c r="O340" s="733"/>
      <c r="P340" s="739" t="s">
        <v>79</v>
      </c>
      <c r="Q340" s="740"/>
      <c r="R340" s="740"/>
      <c r="S340" s="740"/>
      <c r="T340" s="740"/>
      <c r="U340" s="740"/>
      <c r="V340" s="741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45" t="s">
        <v>149</v>
      </c>
      <c r="B341" s="732"/>
      <c r="C341" s="732"/>
      <c r="D341" s="732"/>
      <c r="E341" s="732"/>
      <c r="F341" s="732"/>
      <c r="G341" s="732"/>
      <c r="H341" s="732"/>
      <c r="I341" s="732"/>
      <c r="J341" s="732"/>
      <c r="K341" s="732"/>
      <c r="L341" s="732"/>
      <c r="M341" s="732"/>
      <c r="N341" s="732"/>
      <c r="O341" s="732"/>
      <c r="P341" s="732"/>
      <c r="Q341" s="732"/>
      <c r="R341" s="732"/>
      <c r="S341" s="732"/>
      <c r="T341" s="732"/>
      <c r="U341" s="732"/>
      <c r="V341" s="732"/>
      <c r="W341" s="732"/>
      <c r="X341" s="732"/>
      <c r="Y341" s="732"/>
      <c r="Z341" s="732"/>
      <c r="AA341" s="723"/>
      <c r="AB341" s="723"/>
      <c r="AC341" s="723"/>
    </row>
    <row r="342" spans="1:68" ht="27" hidden="1" customHeight="1" x14ac:dyDescent="0.25">
      <c r="A342" s="54" t="s">
        <v>537</v>
      </c>
      <c r="B342" s="54" t="s">
        <v>538</v>
      </c>
      <c r="C342" s="31">
        <v>4301031301</v>
      </c>
      <c r="D342" s="742">
        <v>4680115884700</v>
      </c>
      <c r="E342" s="743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827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7"/>
      <c r="R342" s="737"/>
      <c r="S342" s="737"/>
      <c r="T342" s="738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31"/>
      <c r="B343" s="732"/>
      <c r="C343" s="732"/>
      <c r="D343" s="732"/>
      <c r="E343" s="732"/>
      <c r="F343" s="732"/>
      <c r="G343" s="732"/>
      <c r="H343" s="732"/>
      <c r="I343" s="732"/>
      <c r="J343" s="732"/>
      <c r="K343" s="732"/>
      <c r="L343" s="732"/>
      <c r="M343" s="732"/>
      <c r="N343" s="732"/>
      <c r="O343" s="733"/>
      <c r="P343" s="739" t="s">
        <v>79</v>
      </c>
      <c r="Q343" s="740"/>
      <c r="R343" s="740"/>
      <c r="S343" s="740"/>
      <c r="T343" s="740"/>
      <c r="U343" s="740"/>
      <c r="V343" s="741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32"/>
      <c r="B344" s="732"/>
      <c r="C344" s="732"/>
      <c r="D344" s="732"/>
      <c r="E344" s="732"/>
      <c r="F344" s="732"/>
      <c r="G344" s="732"/>
      <c r="H344" s="732"/>
      <c r="I344" s="732"/>
      <c r="J344" s="732"/>
      <c r="K344" s="732"/>
      <c r="L344" s="732"/>
      <c r="M344" s="732"/>
      <c r="N344" s="732"/>
      <c r="O344" s="733"/>
      <c r="P344" s="739" t="s">
        <v>79</v>
      </c>
      <c r="Q344" s="740"/>
      <c r="R344" s="740"/>
      <c r="S344" s="740"/>
      <c r="T344" s="740"/>
      <c r="U344" s="740"/>
      <c r="V344" s="741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48" t="s">
        <v>541</v>
      </c>
      <c r="B345" s="732"/>
      <c r="C345" s="732"/>
      <c r="D345" s="732"/>
      <c r="E345" s="732"/>
      <c r="F345" s="732"/>
      <c r="G345" s="732"/>
      <c r="H345" s="732"/>
      <c r="I345" s="732"/>
      <c r="J345" s="732"/>
      <c r="K345" s="732"/>
      <c r="L345" s="732"/>
      <c r="M345" s="732"/>
      <c r="N345" s="732"/>
      <c r="O345" s="732"/>
      <c r="P345" s="732"/>
      <c r="Q345" s="732"/>
      <c r="R345" s="732"/>
      <c r="S345" s="732"/>
      <c r="T345" s="732"/>
      <c r="U345" s="732"/>
      <c r="V345" s="732"/>
      <c r="W345" s="732"/>
      <c r="X345" s="732"/>
      <c r="Y345" s="732"/>
      <c r="Z345" s="732"/>
      <c r="AA345" s="722"/>
      <c r="AB345" s="722"/>
      <c r="AC345" s="722"/>
    </row>
    <row r="346" spans="1:68" ht="14.25" hidden="1" customHeight="1" x14ac:dyDescent="0.25">
      <c r="A346" s="745" t="s">
        <v>89</v>
      </c>
      <c r="B346" s="732"/>
      <c r="C346" s="732"/>
      <c r="D346" s="732"/>
      <c r="E346" s="732"/>
      <c r="F346" s="732"/>
      <c r="G346" s="732"/>
      <c r="H346" s="732"/>
      <c r="I346" s="732"/>
      <c r="J346" s="732"/>
      <c r="K346" s="732"/>
      <c r="L346" s="732"/>
      <c r="M346" s="732"/>
      <c r="N346" s="732"/>
      <c r="O346" s="732"/>
      <c r="P346" s="732"/>
      <c r="Q346" s="732"/>
      <c r="R346" s="732"/>
      <c r="S346" s="732"/>
      <c r="T346" s="732"/>
      <c r="U346" s="732"/>
      <c r="V346" s="732"/>
      <c r="W346" s="732"/>
      <c r="X346" s="732"/>
      <c r="Y346" s="732"/>
      <c r="Z346" s="732"/>
      <c r="AA346" s="723"/>
      <c r="AB346" s="723"/>
      <c r="AC346" s="723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42">
        <v>4680115885615</v>
      </c>
      <c r="E347" s="743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8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7"/>
      <c r="R347" s="737"/>
      <c r="S347" s="737"/>
      <c r="T347" s="738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4301012016</v>
      </c>
      <c r="D348" s="742">
        <v>4680115885554</v>
      </c>
      <c r="E348" s="743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7"/>
      <c r="R348" s="737"/>
      <c r="S348" s="737"/>
      <c r="T348" s="738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4301011911</v>
      </c>
      <c r="D349" s="742">
        <v>4680115885554</v>
      </c>
      <c r="E349" s="743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7"/>
      <c r="R349" s="737"/>
      <c r="S349" s="737"/>
      <c r="T349" s="738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2">
        <v>4680115885646</v>
      </c>
      <c r="E350" s="743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7"/>
      <c r="R350" s="737"/>
      <c r="S350" s="737"/>
      <c r="T350" s="738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2">
        <v>4680115885622</v>
      </c>
      <c r="E351" s="743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10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7"/>
      <c r="R351" s="737"/>
      <c r="S351" s="737"/>
      <c r="T351" s="738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2">
        <v>4680115881938</v>
      </c>
      <c r="E352" s="743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9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7"/>
      <c r="R352" s="737"/>
      <c r="S352" s="737"/>
      <c r="T352" s="738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42">
        <v>4607091386011</v>
      </c>
      <c r="E353" s="743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10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7"/>
      <c r="R353" s="737"/>
      <c r="S353" s="737"/>
      <c r="T353" s="738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42">
        <v>4680115885608</v>
      </c>
      <c r="E354" s="743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7"/>
      <c r="R354" s="737"/>
      <c r="S354" s="737"/>
      <c r="T354" s="738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31"/>
      <c r="B355" s="732"/>
      <c r="C355" s="732"/>
      <c r="D355" s="732"/>
      <c r="E355" s="732"/>
      <c r="F355" s="732"/>
      <c r="G355" s="732"/>
      <c r="H355" s="732"/>
      <c r="I355" s="732"/>
      <c r="J355" s="732"/>
      <c r="K355" s="732"/>
      <c r="L355" s="732"/>
      <c r="M355" s="732"/>
      <c r="N355" s="732"/>
      <c r="O355" s="733"/>
      <c r="P355" s="739" t="s">
        <v>79</v>
      </c>
      <c r="Q355" s="740"/>
      <c r="R355" s="740"/>
      <c r="S355" s="740"/>
      <c r="T355" s="740"/>
      <c r="U355" s="740"/>
      <c r="V355" s="741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32"/>
      <c r="B356" s="732"/>
      <c r="C356" s="732"/>
      <c r="D356" s="732"/>
      <c r="E356" s="732"/>
      <c r="F356" s="732"/>
      <c r="G356" s="732"/>
      <c r="H356" s="732"/>
      <c r="I356" s="732"/>
      <c r="J356" s="732"/>
      <c r="K356" s="732"/>
      <c r="L356" s="732"/>
      <c r="M356" s="732"/>
      <c r="N356" s="732"/>
      <c r="O356" s="733"/>
      <c r="P356" s="739" t="s">
        <v>79</v>
      </c>
      <c r="Q356" s="740"/>
      <c r="R356" s="740"/>
      <c r="S356" s="740"/>
      <c r="T356" s="740"/>
      <c r="U356" s="740"/>
      <c r="V356" s="741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45" t="s">
        <v>149</v>
      </c>
      <c r="B357" s="732"/>
      <c r="C357" s="732"/>
      <c r="D357" s="732"/>
      <c r="E357" s="732"/>
      <c r="F357" s="732"/>
      <c r="G357" s="732"/>
      <c r="H357" s="732"/>
      <c r="I357" s="732"/>
      <c r="J357" s="732"/>
      <c r="K357" s="732"/>
      <c r="L357" s="732"/>
      <c r="M357" s="732"/>
      <c r="N357" s="732"/>
      <c r="O357" s="732"/>
      <c r="P357" s="732"/>
      <c r="Q357" s="732"/>
      <c r="R357" s="732"/>
      <c r="S357" s="732"/>
      <c r="T357" s="732"/>
      <c r="U357" s="732"/>
      <c r="V357" s="732"/>
      <c r="W357" s="732"/>
      <c r="X357" s="732"/>
      <c r="Y357" s="732"/>
      <c r="Z357" s="732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2">
        <v>4607091387193</v>
      </c>
      <c r="E358" s="743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7"/>
      <c r="R358" s="737"/>
      <c r="S358" s="737"/>
      <c r="T358" s="738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42">
        <v>4607091387230</v>
      </c>
      <c r="E359" s="743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8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7"/>
      <c r="R359" s="737"/>
      <c r="S359" s="737"/>
      <c r="T359" s="738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2">
        <v>4607091387292</v>
      </c>
      <c r="E360" s="743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7"/>
      <c r="R360" s="737"/>
      <c r="S360" s="737"/>
      <c r="T360" s="738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2">
        <v>4607091387285</v>
      </c>
      <c r="E361" s="743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7"/>
      <c r="R361" s="737"/>
      <c r="S361" s="737"/>
      <c r="T361" s="738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31"/>
      <c r="B362" s="732"/>
      <c r="C362" s="732"/>
      <c r="D362" s="732"/>
      <c r="E362" s="732"/>
      <c r="F362" s="732"/>
      <c r="G362" s="732"/>
      <c r="H362" s="732"/>
      <c r="I362" s="732"/>
      <c r="J362" s="732"/>
      <c r="K362" s="732"/>
      <c r="L362" s="732"/>
      <c r="M362" s="732"/>
      <c r="N362" s="732"/>
      <c r="O362" s="733"/>
      <c r="P362" s="739" t="s">
        <v>79</v>
      </c>
      <c r="Q362" s="740"/>
      <c r="R362" s="740"/>
      <c r="S362" s="740"/>
      <c r="T362" s="740"/>
      <c r="U362" s="740"/>
      <c r="V362" s="741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32"/>
      <c r="B363" s="732"/>
      <c r="C363" s="732"/>
      <c r="D363" s="732"/>
      <c r="E363" s="732"/>
      <c r="F363" s="732"/>
      <c r="G363" s="732"/>
      <c r="H363" s="732"/>
      <c r="I363" s="732"/>
      <c r="J363" s="732"/>
      <c r="K363" s="732"/>
      <c r="L363" s="732"/>
      <c r="M363" s="732"/>
      <c r="N363" s="732"/>
      <c r="O363" s="733"/>
      <c r="P363" s="739" t="s">
        <v>79</v>
      </c>
      <c r="Q363" s="740"/>
      <c r="R363" s="740"/>
      <c r="S363" s="740"/>
      <c r="T363" s="740"/>
      <c r="U363" s="740"/>
      <c r="V363" s="741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45" t="s">
        <v>63</v>
      </c>
      <c r="B364" s="732"/>
      <c r="C364" s="732"/>
      <c r="D364" s="732"/>
      <c r="E364" s="732"/>
      <c r="F364" s="732"/>
      <c r="G364" s="732"/>
      <c r="H364" s="732"/>
      <c r="I364" s="732"/>
      <c r="J364" s="732"/>
      <c r="K364" s="732"/>
      <c r="L364" s="732"/>
      <c r="M364" s="732"/>
      <c r="N364" s="732"/>
      <c r="O364" s="732"/>
      <c r="P364" s="732"/>
      <c r="Q364" s="732"/>
      <c r="R364" s="732"/>
      <c r="S364" s="732"/>
      <c r="T364" s="732"/>
      <c r="U364" s="732"/>
      <c r="V364" s="732"/>
      <c r="W364" s="732"/>
      <c r="X364" s="732"/>
      <c r="Y364" s="732"/>
      <c r="Z364" s="732"/>
      <c r="AA364" s="723"/>
      <c r="AB364" s="723"/>
      <c r="AC364" s="723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42">
        <v>4607091387766</v>
      </c>
      <c r="E365" s="743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8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7"/>
      <c r="R365" s="737"/>
      <c r="S365" s="737"/>
      <c r="T365" s="738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2">
        <v>4607091387957</v>
      </c>
      <c r="E366" s="743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11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7"/>
      <c r="R366" s="737"/>
      <c r="S366" s="737"/>
      <c r="T366" s="738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2">
        <v>4607091387964</v>
      </c>
      <c r="E367" s="743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7"/>
      <c r="R367" s="737"/>
      <c r="S367" s="737"/>
      <c r="T367" s="738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2">
        <v>4680115884588</v>
      </c>
      <c r="E368" s="743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7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7"/>
      <c r="R368" s="737"/>
      <c r="S368" s="737"/>
      <c r="T368" s="738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2">
        <v>4607091387537</v>
      </c>
      <c r="E369" s="743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8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7"/>
      <c r="R369" s="737"/>
      <c r="S369" s="737"/>
      <c r="T369" s="738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2">
        <v>4607091387513</v>
      </c>
      <c r="E370" s="743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7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7"/>
      <c r="R370" s="737"/>
      <c r="S370" s="737"/>
      <c r="T370" s="738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31"/>
      <c r="B371" s="732"/>
      <c r="C371" s="732"/>
      <c r="D371" s="732"/>
      <c r="E371" s="732"/>
      <c r="F371" s="732"/>
      <c r="G371" s="732"/>
      <c r="H371" s="732"/>
      <c r="I371" s="732"/>
      <c r="J371" s="732"/>
      <c r="K371" s="732"/>
      <c r="L371" s="732"/>
      <c r="M371" s="732"/>
      <c r="N371" s="732"/>
      <c r="O371" s="733"/>
      <c r="P371" s="739" t="s">
        <v>79</v>
      </c>
      <c r="Q371" s="740"/>
      <c r="R371" s="740"/>
      <c r="S371" s="740"/>
      <c r="T371" s="740"/>
      <c r="U371" s="740"/>
      <c r="V371" s="741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32"/>
      <c r="B372" s="732"/>
      <c r="C372" s="732"/>
      <c r="D372" s="732"/>
      <c r="E372" s="732"/>
      <c r="F372" s="732"/>
      <c r="G372" s="732"/>
      <c r="H372" s="732"/>
      <c r="I372" s="732"/>
      <c r="J372" s="732"/>
      <c r="K372" s="732"/>
      <c r="L372" s="732"/>
      <c r="M372" s="732"/>
      <c r="N372" s="732"/>
      <c r="O372" s="733"/>
      <c r="P372" s="739" t="s">
        <v>79</v>
      </c>
      <c r="Q372" s="740"/>
      <c r="R372" s="740"/>
      <c r="S372" s="740"/>
      <c r="T372" s="740"/>
      <c r="U372" s="740"/>
      <c r="V372" s="741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45" t="s">
        <v>178</v>
      </c>
      <c r="B373" s="732"/>
      <c r="C373" s="732"/>
      <c r="D373" s="732"/>
      <c r="E373" s="732"/>
      <c r="F373" s="732"/>
      <c r="G373" s="732"/>
      <c r="H373" s="732"/>
      <c r="I373" s="732"/>
      <c r="J373" s="732"/>
      <c r="K373" s="732"/>
      <c r="L373" s="732"/>
      <c r="M373" s="732"/>
      <c r="N373" s="732"/>
      <c r="O373" s="732"/>
      <c r="P373" s="732"/>
      <c r="Q373" s="732"/>
      <c r="R373" s="732"/>
      <c r="S373" s="732"/>
      <c r="T373" s="732"/>
      <c r="U373" s="732"/>
      <c r="V373" s="732"/>
      <c r="W373" s="732"/>
      <c r="X373" s="732"/>
      <c r="Y373" s="732"/>
      <c r="Z373" s="732"/>
      <c r="AA373" s="723"/>
      <c r="AB373" s="723"/>
      <c r="AC373" s="723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2">
        <v>4607091380880</v>
      </c>
      <c r="E374" s="743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7"/>
      <c r="R374" s="737"/>
      <c r="S374" s="737"/>
      <c r="T374" s="738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42">
        <v>4607091384482</v>
      </c>
      <c r="E375" s="743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7"/>
      <c r="R375" s="737"/>
      <c r="S375" s="737"/>
      <c r="T375" s="738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2">
        <v>4607091380897</v>
      </c>
      <c r="E376" s="743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10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7"/>
      <c r="R376" s="737"/>
      <c r="S376" s="737"/>
      <c r="T376" s="738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31"/>
      <c r="B377" s="732"/>
      <c r="C377" s="732"/>
      <c r="D377" s="732"/>
      <c r="E377" s="732"/>
      <c r="F377" s="732"/>
      <c r="G377" s="732"/>
      <c r="H377" s="732"/>
      <c r="I377" s="732"/>
      <c r="J377" s="732"/>
      <c r="K377" s="732"/>
      <c r="L377" s="732"/>
      <c r="M377" s="732"/>
      <c r="N377" s="732"/>
      <c r="O377" s="733"/>
      <c r="P377" s="739" t="s">
        <v>79</v>
      </c>
      <c r="Q377" s="740"/>
      <c r="R377" s="740"/>
      <c r="S377" s="740"/>
      <c r="T377" s="740"/>
      <c r="U377" s="740"/>
      <c r="V377" s="741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hidden="1" x14ac:dyDescent="0.2">
      <c r="A378" s="732"/>
      <c r="B378" s="732"/>
      <c r="C378" s="732"/>
      <c r="D378" s="732"/>
      <c r="E378" s="732"/>
      <c r="F378" s="732"/>
      <c r="G378" s="732"/>
      <c r="H378" s="732"/>
      <c r="I378" s="732"/>
      <c r="J378" s="732"/>
      <c r="K378" s="732"/>
      <c r="L378" s="732"/>
      <c r="M378" s="732"/>
      <c r="N378" s="732"/>
      <c r="O378" s="733"/>
      <c r="P378" s="739" t="s">
        <v>79</v>
      </c>
      <c r="Q378" s="740"/>
      <c r="R378" s="740"/>
      <c r="S378" s="740"/>
      <c r="T378" s="740"/>
      <c r="U378" s="740"/>
      <c r="V378" s="741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hidden="1" customHeight="1" x14ac:dyDescent="0.25">
      <c r="A379" s="745" t="s">
        <v>81</v>
      </c>
      <c r="B379" s="732"/>
      <c r="C379" s="732"/>
      <c r="D379" s="732"/>
      <c r="E379" s="732"/>
      <c r="F379" s="732"/>
      <c r="G379" s="732"/>
      <c r="H379" s="732"/>
      <c r="I379" s="732"/>
      <c r="J379" s="732"/>
      <c r="K379" s="732"/>
      <c r="L379" s="732"/>
      <c r="M379" s="732"/>
      <c r="N379" s="732"/>
      <c r="O379" s="732"/>
      <c r="P379" s="732"/>
      <c r="Q379" s="732"/>
      <c r="R379" s="732"/>
      <c r="S379" s="732"/>
      <c r="T379" s="732"/>
      <c r="U379" s="732"/>
      <c r="V379" s="732"/>
      <c r="W379" s="732"/>
      <c r="X379" s="732"/>
      <c r="Y379" s="732"/>
      <c r="Z379" s="73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42">
        <v>4680115886476</v>
      </c>
      <c r="E380" s="743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37" t="s">
        <v>604</v>
      </c>
      <c r="Q380" s="737"/>
      <c r="R380" s="737"/>
      <c r="S380" s="737"/>
      <c r="T380" s="738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2">
        <v>4607091388374</v>
      </c>
      <c r="E381" s="743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1097" t="s">
        <v>608</v>
      </c>
      <c r="Q381" s="737"/>
      <c r="R381" s="737"/>
      <c r="S381" s="737"/>
      <c r="T381" s="738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42">
        <v>4607091383102</v>
      </c>
      <c r="E382" s="743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10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7"/>
      <c r="R382" s="737"/>
      <c r="S382" s="737"/>
      <c r="T382" s="738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4301030233</v>
      </c>
      <c r="D383" s="742">
        <v>4607091388404</v>
      </c>
      <c r="E383" s="743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7"/>
      <c r="R383" s="737"/>
      <c r="S383" s="737"/>
      <c r="T383" s="738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31"/>
      <c r="B384" s="732"/>
      <c r="C384" s="732"/>
      <c r="D384" s="732"/>
      <c r="E384" s="732"/>
      <c r="F384" s="732"/>
      <c r="G384" s="732"/>
      <c r="H384" s="732"/>
      <c r="I384" s="732"/>
      <c r="J384" s="732"/>
      <c r="K384" s="732"/>
      <c r="L384" s="732"/>
      <c r="M384" s="732"/>
      <c r="N384" s="732"/>
      <c r="O384" s="733"/>
      <c r="P384" s="739" t="s">
        <v>79</v>
      </c>
      <c r="Q384" s="740"/>
      <c r="R384" s="740"/>
      <c r="S384" s="740"/>
      <c r="T384" s="740"/>
      <c r="U384" s="740"/>
      <c r="V384" s="741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32"/>
      <c r="B385" s="732"/>
      <c r="C385" s="732"/>
      <c r="D385" s="732"/>
      <c r="E385" s="732"/>
      <c r="F385" s="732"/>
      <c r="G385" s="732"/>
      <c r="H385" s="732"/>
      <c r="I385" s="732"/>
      <c r="J385" s="732"/>
      <c r="K385" s="732"/>
      <c r="L385" s="732"/>
      <c r="M385" s="732"/>
      <c r="N385" s="732"/>
      <c r="O385" s="733"/>
      <c r="P385" s="739" t="s">
        <v>79</v>
      </c>
      <c r="Q385" s="740"/>
      <c r="R385" s="740"/>
      <c r="S385" s="740"/>
      <c r="T385" s="740"/>
      <c r="U385" s="740"/>
      <c r="V385" s="741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45" t="s">
        <v>615</v>
      </c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2"/>
      <c r="P386" s="732"/>
      <c r="Q386" s="732"/>
      <c r="R386" s="732"/>
      <c r="S386" s="732"/>
      <c r="T386" s="732"/>
      <c r="U386" s="732"/>
      <c r="V386" s="732"/>
      <c r="W386" s="732"/>
      <c r="X386" s="732"/>
      <c r="Y386" s="732"/>
      <c r="Z386" s="73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42">
        <v>4680115881808</v>
      </c>
      <c r="E387" s="743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7"/>
      <c r="R387" s="737"/>
      <c r="S387" s="737"/>
      <c r="T387" s="738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42">
        <v>4680115881822</v>
      </c>
      <c r="E388" s="743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7"/>
      <c r="R388" s="737"/>
      <c r="S388" s="737"/>
      <c r="T388" s="738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42">
        <v>4680115880016</v>
      </c>
      <c r="E389" s="743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11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7"/>
      <c r="R389" s="737"/>
      <c r="S389" s="737"/>
      <c r="T389" s="738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31"/>
      <c r="B390" s="732"/>
      <c r="C390" s="732"/>
      <c r="D390" s="732"/>
      <c r="E390" s="732"/>
      <c r="F390" s="732"/>
      <c r="G390" s="732"/>
      <c r="H390" s="732"/>
      <c r="I390" s="732"/>
      <c r="J390" s="732"/>
      <c r="K390" s="732"/>
      <c r="L390" s="732"/>
      <c r="M390" s="732"/>
      <c r="N390" s="732"/>
      <c r="O390" s="733"/>
      <c r="P390" s="739" t="s">
        <v>79</v>
      </c>
      <c r="Q390" s="740"/>
      <c r="R390" s="740"/>
      <c r="S390" s="740"/>
      <c r="T390" s="740"/>
      <c r="U390" s="740"/>
      <c r="V390" s="741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32"/>
      <c r="B391" s="732"/>
      <c r="C391" s="732"/>
      <c r="D391" s="732"/>
      <c r="E391" s="732"/>
      <c r="F391" s="732"/>
      <c r="G391" s="732"/>
      <c r="H391" s="732"/>
      <c r="I391" s="732"/>
      <c r="J391" s="732"/>
      <c r="K391" s="732"/>
      <c r="L391" s="732"/>
      <c r="M391" s="732"/>
      <c r="N391" s="732"/>
      <c r="O391" s="733"/>
      <c r="P391" s="739" t="s">
        <v>79</v>
      </c>
      <c r="Q391" s="740"/>
      <c r="R391" s="740"/>
      <c r="S391" s="740"/>
      <c r="T391" s="740"/>
      <c r="U391" s="740"/>
      <c r="V391" s="741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48" t="s">
        <v>624</v>
      </c>
      <c r="B392" s="732"/>
      <c r="C392" s="732"/>
      <c r="D392" s="732"/>
      <c r="E392" s="732"/>
      <c r="F392" s="732"/>
      <c r="G392" s="732"/>
      <c r="H392" s="732"/>
      <c r="I392" s="732"/>
      <c r="J392" s="732"/>
      <c r="K392" s="732"/>
      <c r="L392" s="732"/>
      <c r="M392" s="732"/>
      <c r="N392" s="732"/>
      <c r="O392" s="732"/>
      <c r="P392" s="732"/>
      <c r="Q392" s="732"/>
      <c r="R392" s="732"/>
      <c r="S392" s="732"/>
      <c r="T392" s="732"/>
      <c r="U392" s="732"/>
      <c r="V392" s="732"/>
      <c r="W392" s="732"/>
      <c r="X392" s="732"/>
      <c r="Y392" s="732"/>
      <c r="Z392" s="732"/>
      <c r="AA392" s="722"/>
      <c r="AB392" s="722"/>
      <c r="AC392" s="722"/>
    </row>
    <row r="393" spans="1:68" ht="14.25" hidden="1" customHeight="1" x14ac:dyDescent="0.25">
      <c r="A393" s="745" t="s">
        <v>149</v>
      </c>
      <c r="B393" s="732"/>
      <c r="C393" s="732"/>
      <c r="D393" s="732"/>
      <c r="E393" s="732"/>
      <c r="F393" s="732"/>
      <c r="G393" s="732"/>
      <c r="H393" s="732"/>
      <c r="I393" s="732"/>
      <c r="J393" s="732"/>
      <c r="K393" s="732"/>
      <c r="L393" s="732"/>
      <c r="M393" s="732"/>
      <c r="N393" s="732"/>
      <c r="O393" s="732"/>
      <c r="P393" s="732"/>
      <c r="Q393" s="732"/>
      <c r="R393" s="732"/>
      <c r="S393" s="732"/>
      <c r="T393" s="732"/>
      <c r="U393" s="732"/>
      <c r="V393" s="732"/>
      <c r="W393" s="732"/>
      <c r="X393" s="732"/>
      <c r="Y393" s="732"/>
      <c r="Z393" s="732"/>
      <c r="AA393" s="723"/>
      <c r="AB393" s="723"/>
      <c r="AC393" s="723"/>
    </row>
    <row r="394" spans="1:68" ht="27" hidden="1" customHeight="1" x14ac:dyDescent="0.25">
      <c r="A394" s="54" t="s">
        <v>625</v>
      </c>
      <c r="B394" s="54" t="s">
        <v>626</v>
      </c>
      <c r="C394" s="31">
        <v>4301031066</v>
      </c>
      <c r="D394" s="742">
        <v>4607091383836</v>
      </c>
      <c r="E394" s="743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10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7"/>
      <c r="R394" s="737"/>
      <c r="S394" s="737"/>
      <c r="T394" s="738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31"/>
      <c r="B395" s="732"/>
      <c r="C395" s="732"/>
      <c r="D395" s="732"/>
      <c r="E395" s="732"/>
      <c r="F395" s="732"/>
      <c r="G395" s="732"/>
      <c r="H395" s="732"/>
      <c r="I395" s="732"/>
      <c r="J395" s="732"/>
      <c r="K395" s="732"/>
      <c r="L395" s="732"/>
      <c r="M395" s="732"/>
      <c r="N395" s="732"/>
      <c r="O395" s="733"/>
      <c r="P395" s="739" t="s">
        <v>79</v>
      </c>
      <c r="Q395" s="740"/>
      <c r="R395" s="740"/>
      <c r="S395" s="740"/>
      <c r="T395" s="740"/>
      <c r="U395" s="740"/>
      <c r="V395" s="741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32"/>
      <c r="B396" s="732"/>
      <c r="C396" s="732"/>
      <c r="D396" s="732"/>
      <c r="E396" s="732"/>
      <c r="F396" s="732"/>
      <c r="G396" s="732"/>
      <c r="H396" s="732"/>
      <c r="I396" s="732"/>
      <c r="J396" s="732"/>
      <c r="K396" s="732"/>
      <c r="L396" s="732"/>
      <c r="M396" s="732"/>
      <c r="N396" s="732"/>
      <c r="O396" s="733"/>
      <c r="P396" s="739" t="s">
        <v>79</v>
      </c>
      <c r="Q396" s="740"/>
      <c r="R396" s="740"/>
      <c r="S396" s="740"/>
      <c r="T396" s="740"/>
      <c r="U396" s="740"/>
      <c r="V396" s="741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45" t="s">
        <v>63</v>
      </c>
      <c r="B397" s="732"/>
      <c r="C397" s="732"/>
      <c r="D397" s="732"/>
      <c r="E397" s="732"/>
      <c r="F397" s="732"/>
      <c r="G397" s="732"/>
      <c r="H397" s="732"/>
      <c r="I397" s="732"/>
      <c r="J397" s="732"/>
      <c r="K397" s="732"/>
      <c r="L397" s="732"/>
      <c r="M397" s="732"/>
      <c r="N397" s="732"/>
      <c r="O397" s="732"/>
      <c r="P397" s="732"/>
      <c r="Q397" s="732"/>
      <c r="R397" s="732"/>
      <c r="S397" s="732"/>
      <c r="T397" s="732"/>
      <c r="U397" s="732"/>
      <c r="V397" s="732"/>
      <c r="W397" s="732"/>
      <c r="X397" s="732"/>
      <c r="Y397" s="732"/>
      <c r="Z397" s="73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42">
        <v>4607091387919</v>
      </c>
      <c r="E398" s="743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8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7"/>
      <c r="R398" s="737"/>
      <c r="S398" s="737"/>
      <c r="T398" s="738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631</v>
      </c>
      <c r="B399" s="54" t="s">
        <v>632</v>
      </c>
      <c r="C399" s="31">
        <v>4301051461</v>
      </c>
      <c r="D399" s="742">
        <v>4680115883604</v>
      </c>
      <c r="E399" s="743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8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7"/>
      <c r="R399" s="737"/>
      <c r="S399" s="737"/>
      <c r="T399" s="738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634</v>
      </c>
      <c r="B400" s="54" t="s">
        <v>635</v>
      </c>
      <c r="C400" s="31">
        <v>4301051864</v>
      </c>
      <c r="D400" s="742">
        <v>4680115883567</v>
      </c>
      <c r="E400" s="743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10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7"/>
      <c r="R400" s="737"/>
      <c r="S400" s="737"/>
      <c r="T400" s="738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31"/>
      <c r="B401" s="732"/>
      <c r="C401" s="732"/>
      <c r="D401" s="732"/>
      <c r="E401" s="732"/>
      <c r="F401" s="732"/>
      <c r="G401" s="732"/>
      <c r="H401" s="732"/>
      <c r="I401" s="732"/>
      <c r="J401" s="732"/>
      <c r="K401" s="732"/>
      <c r="L401" s="732"/>
      <c r="M401" s="732"/>
      <c r="N401" s="732"/>
      <c r="O401" s="733"/>
      <c r="P401" s="739" t="s">
        <v>79</v>
      </c>
      <c r="Q401" s="740"/>
      <c r="R401" s="740"/>
      <c r="S401" s="740"/>
      <c r="T401" s="740"/>
      <c r="U401" s="740"/>
      <c r="V401" s="741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32"/>
      <c r="B402" s="732"/>
      <c r="C402" s="732"/>
      <c r="D402" s="732"/>
      <c r="E402" s="732"/>
      <c r="F402" s="732"/>
      <c r="G402" s="732"/>
      <c r="H402" s="732"/>
      <c r="I402" s="732"/>
      <c r="J402" s="732"/>
      <c r="K402" s="732"/>
      <c r="L402" s="732"/>
      <c r="M402" s="732"/>
      <c r="N402" s="732"/>
      <c r="O402" s="733"/>
      <c r="P402" s="739" t="s">
        <v>79</v>
      </c>
      <c r="Q402" s="740"/>
      <c r="R402" s="740"/>
      <c r="S402" s="740"/>
      <c r="T402" s="740"/>
      <c r="U402" s="740"/>
      <c r="V402" s="741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851" t="s">
        <v>637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hidden="1" customHeight="1" x14ac:dyDescent="0.25">
      <c r="A404" s="748" t="s">
        <v>638</v>
      </c>
      <c r="B404" s="732"/>
      <c r="C404" s="732"/>
      <c r="D404" s="732"/>
      <c r="E404" s="732"/>
      <c r="F404" s="732"/>
      <c r="G404" s="732"/>
      <c r="H404" s="732"/>
      <c r="I404" s="732"/>
      <c r="J404" s="732"/>
      <c r="K404" s="732"/>
      <c r="L404" s="732"/>
      <c r="M404" s="732"/>
      <c r="N404" s="732"/>
      <c r="O404" s="732"/>
      <c r="P404" s="732"/>
      <c r="Q404" s="732"/>
      <c r="R404" s="732"/>
      <c r="S404" s="732"/>
      <c r="T404" s="732"/>
      <c r="U404" s="732"/>
      <c r="V404" s="732"/>
      <c r="W404" s="732"/>
      <c r="X404" s="732"/>
      <c r="Y404" s="732"/>
      <c r="Z404" s="732"/>
      <c r="AA404" s="722"/>
      <c r="AB404" s="722"/>
      <c r="AC404" s="722"/>
    </row>
    <row r="405" spans="1:68" ht="14.25" hidden="1" customHeight="1" x14ac:dyDescent="0.25">
      <c r="A405" s="745" t="s">
        <v>89</v>
      </c>
      <c r="B405" s="732"/>
      <c r="C405" s="732"/>
      <c r="D405" s="732"/>
      <c r="E405" s="732"/>
      <c r="F405" s="732"/>
      <c r="G405" s="732"/>
      <c r="H405" s="732"/>
      <c r="I405" s="732"/>
      <c r="J405" s="732"/>
      <c r="K405" s="732"/>
      <c r="L405" s="732"/>
      <c r="M405" s="732"/>
      <c r="N405" s="732"/>
      <c r="O405" s="732"/>
      <c r="P405" s="732"/>
      <c r="Q405" s="732"/>
      <c r="R405" s="732"/>
      <c r="S405" s="732"/>
      <c r="T405" s="732"/>
      <c r="U405" s="732"/>
      <c r="V405" s="732"/>
      <c r="W405" s="732"/>
      <c r="X405" s="732"/>
      <c r="Y405" s="732"/>
      <c r="Z405" s="732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42">
        <v>4680115884847</v>
      </c>
      <c r="E406" s="743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9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7"/>
      <c r="R406" s="737"/>
      <c r="S406" s="737"/>
      <c r="T406" s="738"/>
      <c r="U406" s="34"/>
      <c r="V406" s="34"/>
      <c r="W406" s="35" t="s">
        <v>68</v>
      </c>
      <c r="X406" s="727">
        <v>3000</v>
      </c>
      <c r="Y406" s="728">
        <f t="shared" ref="Y406:Y415" si="57">IFERROR(IF(X406="",0,CEILING((X406/$H406),1)*$H406),"")</f>
        <v>3000</v>
      </c>
      <c r="Z406" s="36">
        <f>IFERROR(IF(Y406=0,"",ROUNDUP(Y406/H406,0)*0.02175),"")</f>
        <v>4.3499999999999996</v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3096</v>
      </c>
      <c r="BN406" s="64">
        <f t="shared" ref="BN406:BN415" si="59">IFERROR(Y406*I406/H406,"0")</f>
        <v>3096</v>
      </c>
      <c r="BO406" s="64">
        <f t="shared" ref="BO406:BO415" si="60">IFERROR(1/J406*(X406/H406),"0")</f>
        <v>4.1666666666666661</v>
      </c>
      <c r="BP406" s="64">
        <f t="shared" ref="BP406:BP415" si="61">IFERROR(1/J406*(Y406/H406),"0")</f>
        <v>4.1666666666666661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42">
        <v>4680115884847</v>
      </c>
      <c r="E407" s="743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10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7"/>
      <c r="R407" s="737"/>
      <c r="S407" s="737"/>
      <c r="T407" s="738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42">
        <v>4680115884854</v>
      </c>
      <c r="E408" s="743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7"/>
      <c r="R408" s="737"/>
      <c r="S408" s="737"/>
      <c r="T408" s="738"/>
      <c r="U408" s="34"/>
      <c r="V408" s="34"/>
      <c r="W408" s="35" t="s">
        <v>68</v>
      </c>
      <c r="X408" s="727">
        <v>1000</v>
      </c>
      <c r="Y408" s="728">
        <f t="shared" si="57"/>
        <v>1005</v>
      </c>
      <c r="Z408" s="36">
        <f>IFERROR(IF(Y408=0,"",ROUNDUP(Y408/H408,0)*0.02175),"")</f>
        <v>1.4572499999999999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1032</v>
      </c>
      <c r="BN408" s="64">
        <f t="shared" si="59"/>
        <v>1037.1600000000001</v>
      </c>
      <c r="BO408" s="64">
        <f t="shared" si="60"/>
        <v>1.3888888888888888</v>
      </c>
      <c r="BP408" s="64">
        <f t="shared" si="61"/>
        <v>1.3958333333333333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42">
        <v>4680115884854</v>
      </c>
      <c r="E409" s="743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8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7"/>
      <c r="R409" s="737"/>
      <c r="S409" s="737"/>
      <c r="T409" s="738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648</v>
      </c>
      <c r="B410" s="54" t="s">
        <v>649</v>
      </c>
      <c r="C410" s="31">
        <v>4301011832</v>
      </c>
      <c r="D410" s="742">
        <v>4607091383997</v>
      </c>
      <c r="E410" s="743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7"/>
      <c r="R410" s="737"/>
      <c r="S410" s="737"/>
      <c r="T410" s="738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42">
        <v>4680115884830</v>
      </c>
      <c r="E411" s="743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7"/>
      <c r="R411" s="737"/>
      <c r="S411" s="737"/>
      <c r="T411" s="738"/>
      <c r="U411" s="34"/>
      <c r="V411" s="34"/>
      <c r="W411" s="35" t="s">
        <v>68</v>
      </c>
      <c r="X411" s="727">
        <v>3500</v>
      </c>
      <c r="Y411" s="728">
        <f t="shared" si="57"/>
        <v>3510</v>
      </c>
      <c r="Z411" s="36">
        <f>IFERROR(IF(Y411=0,"",ROUNDUP(Y411/H411,0)*0.02175),"")</f>
        <v>5.0894999999999992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3612</v>
      </c>
      <c r="BN411" s="64">
        <f t="shared" si="59"/>
        <v>3622.32</v>
      </c>
      <c r="BO411" s="64">
        <f t="shared" si="60"/>
        <v>4.8611111111111107</v>
      </c>
      <c r="BP411" s="64">
        <f t="shared" si="61"/>
        <v>4.875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42">
        <v>4680115884830</v>
      </c>
      <c r="E412" s="743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8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7"/>
      <c r="R412" s="737"/>
      <c r="S412" s="737"/>
      <c r="T412" s="738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42">
        <v>4680115882638</v>
      </c>
      <c r="E413" s="743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10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7"/>
      <c r="R413" s="737"/>
      <c r="S413" s="737"/>
      <c r="T413" s="738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42">
        <v>4680115884922</v>
      </c>
      <c r="E414" s="743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10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7"/>
      <c r="R414" s="737"/>
      <c r="S414" s="737"/>
      <c r="T414" s="738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660</v>
      </c>
      <c r="B415" s="54" t="s">
        <v>661</v>
      </c>
      <c r="C415" s="31">
        <v>4301011868</v>
      </c>
      <c r="D415" s="742">
        <v>4680115884861</v>
      </c>
      <c r="E415" s="743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7"/>
      <c r="R415" s="737"/>
      <c r="S415" s="737"/>
      <c r="T415" s="738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31"/>
      <c r="B416" s="732"/>
      <c r="C416" s="732"/>
      <c r="D416" s="732"/>
      <c r="E416" s="732"/>
      <c r="F416" s="732"/>
      <c r="G416" s="732"/>
      <c r="H416" s="732"/>
      <c r="I416" s="732"/>
      <c r="J416" s="732"/>
      <c r="K416" s="732"/>
      <c r="L416" s="732"/>
      <c r="M416" s="732"/>
      <c r="N416" s="732"/>
      <c r="O416" s="733"/>
      <c r="P416" s="739" t="s">
        <v>79</v>
      </c>
      <c r="Q416" s="740"/>
      <c r="R416" s="740"/>
      <c r="S416" s="740"/>
      <c r="T416" s="740"/>
      <c r="U416" s="740"/>
      <c r="V416" s="741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500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501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10.896749999999999</v>
      </c>
      <c r="AA416" s="730"/>
      <c r="AB416" s="730"/>
      <c r="AC416" s="730"/>
    </row>
    <row r="417" spans="1:68" x14ac:dyDescent="0.2">
      <c r="A417" s="732"/>
      <c r="B417" s="732"/>
      <c r="C417" s="732"/>
      <c r="D417" s="732"/>
      <c r="E417" s="732"/>
      <c r="F417" s="732"/>
      <c r="G417" s="732"/>
      <c r="H417" s="732"/>
      <c r="I417" s="732"/>
      <c r="J417" s="732"/>
      <c r="K417" s="732"/>
      <c r="L417" s="732"/>
      <c r="M417" s="732"/>
      <c r="N417" s="732"/>
      <c r="O417" s="733"/>
      <c r="P417" s="739" t="s">
        <v>79</v>
      </c>
      <c r="Q417" s="740"/>
      <c r="R417" s="740"/>
      <c r="S417" s="740"/>
      <c r="T417" s="740"/>
      <c r="U417" s="740"/>
      <c r="V417" s="741"/>
      <c r="W417" s="37" t="s">
        <v>68</v>
      </c>
      <c r="X417" s="729">
        <f>IFERROR(SUM(X406:X415),"0")</f>
        <v>7500</v>
      </c>
      <c r="Y417" s="729">
        <f>IFERROR(SUM(Y406:Y415),"0")</f>
        <v>7515</v>
      </c>
      <c r="Z417" s="37"/>
      <c r="AA417" s="730"/>
      <c r="AB417" s="730"/>
      <c r="AC417" s="730"/>
    </row>
    <row r="418" spans="1:68" ht="14.25" hidden="1" customHeight="1" x14ac:dyDescent="0.25">
      <c r="A418" s="745" t="s">
        <v>138</v>
      </c>
      <c r="B418" s="732"/>
      <c r="C418" s="732"/>
      <c r="D418" s="732"/>
      <c r="E418" s="732"/>
      <c r="F418" s="732"/>
      <c r="G418" s="732"/>
      <c r="H418" s="732"/>
      <c r="I418" s="732"/>
      <c r="J418" s="732"/>
      <c r="K418" s="732"/>
      <c r="L418" s="732"/>
      <c r="M418" s="732"/>
      <c r="N418" s="732"/>
      <c r="O418" s="732"/>
      <c r="P418" s="732"/>
      <c r="Q418" s="732"/>
      <c r="R418" s="732"/>
      <c r="S418" s="732"/>
      <c r="T418" s="732"/>
      <c r="U418" s="732"/>
      <c r="V418" s="732"/>
      <c r="W418" s="732"/>
      <c r="X418" s="732"/>
      <c r="Y418" s="732"/>
      <c r="Z418" s="73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42">
        <v>4607091383980</v>
      </c>
      <c r="E419" s="743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7"/>
      <c r="R419" s="737"/>
      <c r="S419" s="737"/>
      <c r="T419" s="738"/>
      <c r="U419" s="34"/>
      <c r="V419" s="34"/>
      <c r="W419" s="35" t="s">
        <v>68</v>
      </c>
      <c r="X419" s="727">
        <v>2000</v>
      </c>
      <c r="Y419" s="728">
        <f>IFERROR(IF(X419="",0,CEILING((X419/$H419),1)*$H419),"")</f>
        <v>2010</v>
      </c>
      <c r="Z419" s="36">
        <f>IFERROR(IF(Y419=0,"",ROUNDUP(Y419/H419,0)*0.02175),"")</f>
        <v>2.9144999999999999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2064</v>
      </c>
      <c r="BN419" s="64">
        <f>IFERROR(Y419*I419/H419,"0")</f>
        <v>2074.3200000000002</v>
      </c>
      <c r="BO419" s="64">
        <f>IFERROR(1/J419*(X419/H419),"0")</f>
        <v>2.7777777777777777</v>
      </c>
      <c r="BP419" s="64">
        <f>IFERROR(1/J419*(Y419/H419),"0")</f>
        <v>2.7916666666666665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42">
        <v>4607091384178</v>
      </c>
      <c r="E420" s="743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7"/>
      <c r="R420" s="737"/>
      <c r="S420" s="737"/>
      <c r="T420" s="738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31"/>
      <c r="B421" s="732"/>
      <c r="C421" s="732"/>
      <c r="D421" s="732"/>
      <c r="E421" s="732"/>
      <c r="F421" s="732"/>
      <c r="G421" s="732"/>
      <c r="H421" s="732"/>
      <c r="I421" s="732"/>
      <c r="J421" s="732"/>
      <c r="K421" s="732"/>
      <c r="L421" s="732"/>
      <c r="M421" s="732"/>
      <c r="N421" s="732"/>
      <c r="O421" s="733"/>
      <c r="P421" s="739" t="s">
        <v>79</v>
      </c>
      <c r="Q421" s="740"/>
      <c r="R421" s="740"/>
      <c r="S421" s="740"/>
      <c r="T421" s="740"/>
      <c r="U421" s="740"/>
      <c r="V421" s="741"/>
      <c r="W421" s="37" t="s">
        <v>80</v>
      </c>
      <c r="X421" s="729">
        <f>IFERROR(X419/H419,"0")+IFERROR(X420/H420,"0")</f>
        <v>133.33333333333334</v>
      </c>
      <c r="Y421" s="729">
        <f>IFERROR(Y419/H419,"0")+IFERROR(Y420/H420,"0")</f>
        <v>134</v>
      </c>
      <c r="Z421" s="729">
        <f>IFERROR(IF(Z419="",0,Z419),"0")+IFERROR(IF(Z420="",0,Z420),"0")</f>
        <v>2.9144999999999999</v>
      </c>
      <c r="AA421" s="730"/>
      <c r="AB421" s="730"/>
      <c r="AC421" s="730"/>
    </row>
    <row r="422" spans="1:68" x14ac:dyDescent="0.2">
      <c r="A422" s="732"/>
      <c r="B422" s="732"/>
      <c r="C422" s="732"/>
      <c r="D422" s="732"/>
      <c r="E422" s="732"/>
      <c r="F422" s="732"/>
      <c r="G422" s="732"/>
      <c r="H422" s="732"/>
      <c r="I422" s="732"/>
      <c r="J422" s="732"/>
      <c r="K422" s="732"/>
      <c r="L422" s="732"/>
      <c r="M422" s="732"/>
      <c r="N422" s="732"/>
      <c r="O422" s="733"/>
      <c r="P422" s="739" t="s">
        <v>79</v>
      </c>
      <c r="Q422" s="740"/>
      <c r="R422" s="740"/>
      <c r="S422" s="740"/>
      <c r="T422" s="740"/>
      <c r="U422" s="740"/>
      <c r="V422" s="741"/>
      <c r="W422" s="37" t="s">
        <v>68</v>
      </c>
      <c r="X422" s="729">
        <f>IFERROR(SUM(X419:X420),"0")</f>
        <v>2000</v>
      </c>
      <c r="Y422" s="729">
        <f>IFERROR(SUM(Y419:Y420),"0")</f>
        <v>2010</v>
      </c>
      <c r="Z422" s="37"/>
      <c r="AA422" s="730"/>
      <c r="AB422" s="730"/>
      <c r="AC422" s="730"/>
    </row>
    <row r="423" spans="1:68" ht="14.25" hidden="1" customHeight="1" x14ac:dyDescent="0.25">
      <c r="A423" s="745" t="s">
        <v>63</v>
      </c>
      <c r="B423" s="732"/>
      <c r="C423" s="732"/>
      <c r="D423" s="732"/>
      <c r="E423" s="732"/>
      <c r="F423" s="732"/>
      <c r="G423" s="732"/>
      <c r="H423" s="732"/>
      <c r="I423" s="732"/>
      <c r="J423" s="732"/>
      <c r="K423" s="732"/>
      <c r="L423" s="732"/>
      <c r="M423" s="732"/>
      <c r="N423" s="732"/>
      <c r="O423" s="732"/>
      <c r="P423" s="732"/>
      <c r="Q423" s="732"/>
      <c r="R423" s="732"/>
      <c r="S423" s="732"/>
      <c r="T423" s="732"/>
      <c r="U423" s="732"/>
      <c r="V423" s="732"/>
      <c r="W423" s="732"/>
      <c r="X423" s="732"/>
      <c r="Y423" s="732"/>
      <c r="Z423" s="73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42">
        <v>4607091383928</v>
      </c>
      <c r="E424" s="743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39" t="s">
        <v>669</v>
      </c>
      <c r="Q424" s="737"/>
      <c r="R424" s="737"/>
      <c r="S424" s="737"/>
      <c r="T424" s="738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42">
        <v>4607091384260</v>
      </c>
      <c r="E425" s="743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62" t="s">
        <v>673</v>
      </c>
      <c r="Q425" s="737"/>
      <c r="R425" s="737"/>
      <c r="S425" s="737"/>
      <c r="T425" s="738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31"/>
      <c r="B426" s="732"/>
      <c r="C426" s="732"/>
      <c r="D426" s="732"/>
      <c r="E426" s="732"/>
      <c r="F426" s="732"/>
      <c r="G426" s="732"/>
      <c r="H426" s="732"/>
      <c r="I426" s="732"/>
      <c r="J426" s="732"/>
      <c r="K426" s="732"/>
      <c r="L426" s="732"/>
      <c r="M426" s="732"/>
      <c r="N426" s="732"/>
      <c r="O426" s="733"/>
      <c r="P426" s="739" t="s">
        <v>79</v>
      </c>
      <c r="Q426" s="740"/>
      <c r="R426" s="740"/>
      <c r="S426" s="740"/>
      <c r="T426" s="740"/>
      <c r="U426" s="740"/>
      <c r="V426" s="741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32"/>
      <c r="B427" s="732"/>
      <c r="C427" s="732"/>
      <c r="D427" s="732"/>
      <c r="E427" s="732"/>
      <c r="F427" s="732"/>
      <c r="G427" s="732"/>
      <c r="H427" s="732"/>
      <c r="I427" s="732"/>
      <c r="J427" s="732"/>
      <c r="K427" s="732"/>
      <c r="L427" s="732"/>
      <c r="M427" s="732"/>
      <c r="N427" s="732"/>
      <c r="O427" s="733"/>
      <c r="P427" s="739" t="s">
        <v>79</v>
      </c>
      <c r="Q427" s="740"/>
      <c r="R427" s="740"/>
      <c r="S427" s="740"/>
      <c r="T427" s="740"/>
      <c r="U427" s="740"/>
      <c r="V427" s="741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45" t="s">
        <v>178</v>
      </c>
      <c r="B428" s="732"/>
      <c r="C428" s="732"/>
      <c r="D428" s="732"/>
      <c r="E428" s="732"/>
      <c r="F428" s="732"/>
      <c r="G428" s="732"/>
      <c r="H428" s="732"/>
      <c r="I428" s="732"/>
      <c r="J428" s="732"/>
      <c r="K428" s="732"/>
      <c r="L428" s="732"/>
      <c r="M428" s="732"/>
      <c r="N428" s="732"/>
      <c r="O428" s="732"/>
      <c r="P428" s="732"/>
      <c r="Q428" s="732"/>
      <c r="R428" s="732"/>
      <c r="S428" s="732"/>
      <c r="T428" s="732"/>
      <c r="U428" s="732"/>
      <c r="V428" s="732"/>
      <c r="W428" s="732"/>
      <c r="X428" s="732"/>
      <c r="Y428" s="732"/>
      <c r="Z428" s="732"/>
      <c r="AA428" s="723"/>
      <c r="AB428" s="723"/>
      <c r="AC428" s="723"/>
    </row>
    <row r="429" spans="1:68" ht="27" hidden="1" customHeight="1" x14ac:dyDescent="0.25">
      <c r="A429" s="54" t="s">
        <v>675</v>
      </c>
      <c r="B429" s="54" t="s">
        <v>676</v>
      </c>
      <c r="C429" s="31">
        <v>4301060439</v>
      </c>
      <c r="D429" s="742">
        <v>4607091384673</v>
      </c>
      <c r="E429" s="743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1092" t="s">
        <v>677</v>
      </c>
      <c r="Q429" s="737"/>
      <c r="R429" s="737"/>
      <c r="S429" s="737"/>
      <c r="T429" s="738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31"/>
      <c r="B430" s="732"/>
      <c r="C430" s="732"/>
      <c r="D430" s="732"/>
      <c r="E430" s="732"/>
      <c r="F430" s="732"/>
      <c r="G430" s="732"/>
      <c r="H430" s="732"/>
      <c r="I430" s="732"/>
      <c r="J430" s="732"/>
      <c r="K430" s="732"/>
      <c r="L430" s="732"/>
      <c r="M430" s="732"/>
      <c r="N430" s="732"/>
      <c r="O430" s="733"/>
      <c r="P430" s="739" t="s">
        <v>79</v>
      </c>
      <c r="Q430" s="740"/>
      <c r="R430" s="740"/>
      <c r="S430" s="740"/>
      <c r="T430" s="740"/>
      <c r="U430" s="740"/>
      <c r="V430" s="741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32"/>
      <c r="B431" s="732"/>
      <c r="C431" s="732"/>
      <c r="D431" s="732"/>
      <c r="E431" s="732"/>
      <c r="F431" s="732"/>
      <c r="G431" s="732"/>
      <c r="H431" s="732"/>
      <c r="I431" s="732"/>
      <c r="J431" s="732"/>
      <c r="K431" s="732"/>
      <c r="L431" s="732"/>
      <c r="M431" s="732"/>
      <c r="N431" s="732"/>
      <c r="O431" s="733"/>
      <c r="P431" s="739" t="s">
        <v>79</v>
      </c>
      <c r="Q431" s="740"/>
      <c r="R431" s="740"/>
      <c r="S431" s="740"/>
      <c r="T431" s="740"/>
      <c r="U431" s="740"/>
      <c r="V431" s="741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48" t="s">
        <v>679</v>
      </c>
      <c r="B432" s="732"/>
      <c r="C432" s="732"/>
      <c r="D432" s="732"/>
      <c r="E432" s="732"/>
      <c r="F432" s="732"/>
      <c r="G432" s="732"/>
      <c r="H432" s="732"/>
      <c r="I432" s="732"/>
      <c r="J432" s="732"/>
      <c r="K432" s="732"/>
      <c r="L432" s="732"/>
      <c r="M432" s="732"/>
      <c r="N432" s="732"/>
      <c r="O432" s="732"/>
      <c r="P432" s="732"/>
      <c r="Q432" s="732"/>
      <c r="R432" s="732"/>
      <c r="S432" s="732"/>
      <c r="T432" s="732"/>
      <c r="U432" s="732"/>
      <c r="V432" s="732"/>
      <c r="W432" s="732"/>
      <c r="X432" s="732"/>
      <c r="Y432" s="732"/>
      <c r="Z432" s="732"/>
      <c r="AA432" s="722"/>
      <c r="AB432" s="722"/>
      <c r="AC432" s="722"/>
    </row>
    <row r="433" spans="1:68" ht="14.25" hidden="1" customHeight="1" x14ac:dyDescent="0.25">
      <c r="A433" s="745" t="s">
        <v>89</v>
      </c>
      <c r="B433" s="732"/>
      <c r="C433" s="732"/>
      <c r="D433" s="732"/>
      <c r="E433" s="732"/>
      <c r="F433" s="732"/>
      <c r="G433" s="732"/>
      <c r="H433" s="732"/>
      <c r="I433" s="732"/>
      <c r="J433" s="732"/>
      <c r="K433" s="732"/>
      <c r="L433" s="732"/>
      <c r="M433" s="732"/>
      <c r="N433" s="732"/>
      <c r="O433" s="732"/>
      <c r="P433" s="732"/>
      <c r="Q433" s="732"/>
      <c r="R433" s="732"/>
      <c r="S433" s="732"/>
      <c r="T433" s="732"/>
      <c r="U433" s="732"/>
      <c r="V433" s="732"/>
      <c r="W433" s="732"/>
      <c r="X433" s="732"/>
      <c r="Y433" s="732"/>
      <c r="Z433" s="73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42">
        <v>4680115881907</v>
      </c>
      <c r="E434" s="743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7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7"/>
      <c r="R434" s="737"/>
      <c r="S434" s="737"/>
      <c r="T434" s="738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42">
        <v>4680115881907</v>
      </c>
      <c r="E435" s="743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7"/>
      <c r="R435" s="737"/>
      <c r="S435" s="737"/>
      <c r="T435" s="738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42">
        <v>4680115883925</v>
      </c>
      <c r="E436" s="743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7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7"/>
      <c r="R436" s="737"/>
      <c r="S436" s="737"/>
      <c r="T436" s="738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42">
        <v>4680115883925</v>
      </c>
      <c r="E437" s="743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114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7"/>
      <c r="R437" s="737"/>
      <c r="S437" s="737"/>
      <c r="T437" s="738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42">
        <v>4607091384192</v>
      </c>
      <c r="E438" s="743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10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7"/>
      <c r="R438" s="737"/>
      <c r="S438" s="737"/>
      <c r="T438" s="738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42">
        <v>4680115884892</v>
      </c>
      <c r="E439" s="743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8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7"/>
      <c r="R439" s="737"/>
      <c r="S439" s="737"/>
      <c r="T439" s="738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42">
        <v>4680115884885</v>
      </c>
      <c r="E440" s="743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7"/>
      <c r="R440" s="737"/>
      <c r="S440" s="737"/>
      <c r="T440" s="738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42">
        <v>4680115884908</v>
      </c>
      <c r="E441" s="743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7"/>
      <c r="R441" s="737"/>
      <c r="S441" s="737"/>
      <c r="T441" s="738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31"/>
      <c r="B442" s="732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9" t="s">
        <v>79</v>
      </c>
      <c r="Q442" s="740"/>
      <c r="R442" s="740"/>
      <c r="S442" s="740"/>
      <c r="T442" s="740"/>
      <c r="U442" s="740"/>
      <c r="V442" s="741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32"/>
      <c r="B443" s="732"/>
      <c r="C443" s="732"/>
      <c r="D443" s="732"/>
      <c r="E443" s="732"/>
      <c r="F443" s="732"/>
      <c r="G443" s="732"/>
      <c r="H443" s="732"/>
      <c r="I443" s="732"/>
      <c r="J443" s="732"/>
      <c r="K443" s="732"/>
      <c r="L443" s="732"/>
      <c r="M443" s="732"/>
      <c r="N443" s="732"/>
      <c r="O443" s="733"/>
      <c r="P443" s="739" t="s">
        <v>79</v>
      </c>
      <c r="Q443" s="740"/>
      <c r="R443" s="740"/>
      <c r="S443" s="740"/>
      <c r="T443" s="740"/>
      <c r="U443" s="740"/>
      <c r="V443" s="741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45" t="s">
        <v>149</v>
      </c>
      <c r="B444" s="732"/>
      <c r="C444" s="732"/>
      <c r="D444" s="732"/>
      <c r="E444" s="732"/>
      <c r="F444" s="732"/>
      <c r="G444" s="732"/>
      <c r="H444" s="732"/>
      <c r="I444" s="732"/>
      <c r="J444" s="732"/>
      <c r="K444" s="732"/>
      <c r="L444" s="732"/>
      <c r="M444" s="732"/>
      <c r="N444" s="732"/>
      <c r="O444" s="732"/>
      <c r="P444" s="732"/>
      <c r="Q444" s="732"/>
      <c r="R444" s="732"/>
      <c r="S444" s="732"/>
      <c r="T444" s="732"/>
      <c r="U444" s="732"/>
      <c r="V444" s="732"/>
      <c r="W444" s="732"/>
      <c r="X444" s="732"/>
      <c r="Y444" s="732"/>
      <c r="Z444" s="73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42">
        <v>4607091384802</v>
      </c>
      <c r="E445" s="743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10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7"/>
      <c r="R445" s="737"/>
      <c r="S445" s="737"/>
      <c r="T445" s="738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42">
        <v>4607091384826</v>
      </c>
      <c r="E446" s="743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7"/>
      <c r="R446" s="737"/>
      <c r="S446" s="737"/>
      <c r="T446" s="738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31"/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9" t="s">
        <v>79</v>
      </c>
      <c r="Q447" s="740"/>
      <c r="R447" s="740"/>
      <c r="S447" s="740"/>
      <c r="T447" s="740"/>
      <c r="U447" s="740"/>
      <c r="V447" s="741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32"/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9" t="s">
        <v>79</v>
      </c>
      <c r="Q448" s="740"/>
      <c r="R448" s="740"/>
      <c r="S448" s="740"/>
      <c r="T448" s="740"/>
      <c r="U448" s="740"/>
      <c r="V448" s="741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45" t="s">
        <v>63</v>
      </c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2"/>
      <c r="P449" s="732"/>
      <c r="Q449" s="732"/>
      <c r="R449" s="732"/>
      <c r="S449" s="732"/>
      <c r="T449" s="732"/>
      <c r="U449" s="732"/>
      <c r="V449" s="732"/>
      <c r="W449" s="732"/>
      <c r="X449" s="732"/>
      <c r="Y449" s="732"/>
      <c r="Z449" s="73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42">
        <v>4607091384246</v>
      </c>
      <c r="E450" s="743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7"/>
      <c r="R450" s="737"/>
      <c r="S450" s="737"/>
      <c r="T450" s="738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2">
        <v>4680115881976</v>
      </c>
      <c r="E451" s="743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66" t="s">
        <v>708</v>
      </c>
      <c r="Q451" s="737"/>
      <c r="R451" s="737"/>
      <c r="S451" s="737"/>
      <c r="T451" s="738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42">
        <v>4607091384253</v>
      </c>
      <c r="E452" s="743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11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7"/>
      <c r="R452" s="737"/>
      <c r="S452" s="737"/>
      <c r="T452" s="738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42">
        <v>4607091384253</v>
      </c>
      <c r="E453" s="743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10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7"/>
      <c r="R453" s="737"/>
      <c r="S453" s="737"/>
      <c r="T453" s="738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2">
        <v>4680115881969</v>
      </c>
      <c r="E454" s="743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11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7"/>
      <c r="R454" s="737"/>
      <c r="S454" s="737"/>
      <c r="T454" s="738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31"/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9" t="s">
        <v>79</v>
      </c>
      <c r="Q455" s="740"/>
      <c r="R455" s="740"/>
      <c r="S455" s="740"/>
      <c r="T455" s="740"/>
      <c r="U455" s="740"/>
      <c r="V455" s="741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32"/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9" t="s">
        <v>79</v>
      </c>
      <c r="Q456" s="740"/>
      <c r="R456" s="740"/>
      <c r="S456" s="740"/>
      <c r="T456" s="740"/>
      <c r="U456" s="740"/>
      <c r="V456" s="741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45" t="s">
        <v>178</v>
      </c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2"/>
      <c r="P457" s="732"/>
      <c r="Q457" s="732"/>
      <c r="R457" s="732"/>
      <c r="S457" s="732"/>
      <c r="T457" s="732"/>
      <c r="U457" s="732"/>
      <c r="V457" s="732"/>
      <c r="W457" s="732"/>
      <c r="X457" s="732"/>
      <c r="Y457" s="732"/>
      <c r="Z457" s="73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2">
        <v>4607091389357</v>
      </c>
      <c r="E458" s="743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1104" t="s">
        <v>719</v>
      </c>
      <c r="Q458" s="737"/>
      <c r="R458" s="737"/>
      <c r="S458" s="737"/>
      <c r="T458" s="738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31"/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9" t="s">
        <v>79</v>
      </c>
      <c r="Q459" s="740"/>
      <c r="R459" s="740"/>
      <c r="S459" s="740"/>
      <c r="T459" s="740"/>
      <c r="U459" s="740"/>
      <c r="V459" s="741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32"/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9" t="s">
        <v>79</v>
      </c>
      <c r="Q460" s="740"/>
      <c r="R460" s="740"/>
      <c r="S460" s="740"/>
      <c r="T460" s="740"/>
      <c r="U460" s="740"/>
      <c r="V460" s="741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851" t="s">
        <v>721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hidden="1" customHeight="1" x14ac:dyDescent="0.25">
      <c r="A462" s="748" t="s">
        <v>722</v>
      </c>
      <c r="B462" s="732"/>
      <c r="C462" s="732"/>
      <c r="D462" s="732"/>
      <c r="E462" s="732"/>
      <c r="F462" s="732"/>
      <c r="G462" s="732"/>
      <c r="H462" s="732"/>
      <c r="I462" s="732"/>
      <c r="J462" s="732"/>
      <c r="K462" s="732"/>
      <c r="L462" s="732"/>
      <c r="M462" s="732"/>
      <c r="N462" s="732"/>
      <c r="O462" s="732"/>
      <c r="P462" s="732"/>
      <c r="Q462" s="732"/>
      <c r="R462" s="732"/>
      <c r="S462" s="732"/>
      <c r="T462" s="732"/>
      <c r="U462" s="732"/>
      <c r="V462" s="732"/>
      <c r="W462" s="732"/>
      <c r="X462" s="732"/>
      <c r="Y462" s="732"/>
      <c r="Z462" s="732"/>
      <c r="AA462" s="722"/>
      <c r="AB462" s="722"/>
      <c r="AC462" s="722"/>
    </row>
    <row r="463" spans="1:68" ht="14.25" hidden="1" customHeight="1" x14ac:dyDescent="0.25">
      <c r="A463" s="745" t="s">
        <v>149</v>
      </c>
      <c r="B463" s="732"/>
      <c r="C463" s="732"/>
      <c r="D463" s="732"/>
      <c r="E463" s="732"/>
      <c r="F463" s="732"/>
      <c r="G463" s="732"/>
      <c r="H463" s="732"/>
      <c r="I463" s="732"/>
      <c r="J463" s="732"/>
      <c r="K463" s="732"/>
      <c r="L463" s="732"/>
      <c r="M463" s="732"/>
      <c r="N463" s="732"/>
      <c r="O463" s="732"/>
      <c r="P463" s="732"/>
      <c r="Q463" s="732"/>
      <c r="R463" s="732"/>
      <c r="S463" s="732"/>
      <c r="T463" s="732"/>
      <c r="U463" s="732"/>
      <c r="V463" s="732"/>
      <c r="W463" s="732"/>
      <c r="X463" s="732"/>
      <c r="Y463" s="732"/>
      <c r="Z463" s="73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2">
        <v>4680115886100</v>
      </c>
      <c r="E464" s="743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1039" t="s">
        <v>725</v>
      </c>
      <c r="Q464" s="737"/>
      <c r="R464" s="737"/>
      <c r="S464" s="737"/>
      <c r="T464" s="738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2">
        <v>4680115886117</v>
      </c>
      <c r="E465" s="743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867" t="s">
        <v>729</v>
      </c>
      <c r="Q465" s="737"/>
      <c r="R465" s="737"/>
      <c r="S465" s="737"/>
      <c r="T465" s="738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2">
        <v>4680115886117</v>
      </c>
      <c r="E466" s="743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1077" t="s">
        <v>729</v>
      </c>
      <c r="Q466" s="737"/>
      <c r="R466" s="737"/>
      <c r="S466" s="737"/>
      <c r="T466" s="738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2">
        <v>4680115886124</v>
      </c>
      <c r="E467" s="743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1019" t="s">
        <v>734</v>
      </c>
      <c r="Q467" s="737"/>
      <c r="R467" s="737"/>
      <c r="S467" s="737"/>
      <c r="T467" s="738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2">
        <v>4680115883147</v>
      </c>
      <c r="E468" s="743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11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7"/>
      <c r="R468" s="737"/>
      <c r="S468" s="737"/>
      <c r="T468" s="738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2">
        <v>4680115883147</v>
      </c>
      <c r="E469" s="743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1022" t="s">
        <v>739</v>
      </c>
      <c r="Q469" s="737"/>
      <c r="R469" s="737"/>
      <c r="S469" s="737"/>
      <c r="T469" s="738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42">
        <v>4607091384338</v>
      </c>
      <c r="E470" s="743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7"/>
      <c r="R470" s="737"/>
      <c r="S470" s="737"/>
      <c r="T470" s="738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42">
        <v>4680115883154</v>
      </c>
      <c r="E471" s="743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7"/>
      <c r="R471" s="737"/>
      <c r="S471" s="737"/>
      <c r="T471" s="738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42">
        <v>4680115883154</v>
      </c>
      <c r="E472" s="743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889" t="s">
        <v>746</v>
      </c>
      <c r="Q472" s="737"/>
      <c r="R472" s="737"/>
      <c r="S472" s="737"/>
      <c r="T472" s="738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42">
        <v>4607091389524</v>
      </c>
      <c r="E473" s="743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7"/>
      <c r="R473" s="737"/>
      <c r="S473" s="737"/>
      <c r="T473" s="738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2">
        <v>4680115883161</v>
      </c>
      <c r="E474" s="743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107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7"/>
      <c r="R474" s="737"/>
      <c r="S474" s="737"/>
      <c r="T474" s="738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2">
        <v>4680115883161</v>
      </c>
      <c r="E475" s="743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888" t="s">
        <v>753</v>
      </c>
      <c r="Q475" s="737"/>
      <c r="R475" s="737"/>
      <c r="S475" s="737"/>
      <c r="T475" s="738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42">
        <v>4607091389531</v>
      </c>
      <c r="E476" s="743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10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7"/>
      <c r="R476" s="737"/>
      <c r="S476" s="737"/>
      <c r="T476" s="738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2">
        <v>4607091384345</v>
      </c>
      <c r="E477" s="743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7"/>
      <c r="R477" s="737"/>
      <c r="S477" s="737"/>
      <c r="T477" s="738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31"/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9" t="s">
        <v>79</v>
      </c>
      <c r="Q478" s="740"/>
      <c r="R478" s="740"/>
      <c r="S478" s="740"/>
      <c r="T478" s="740"/>
      <c r="U478" s="740"/>
      <c r="V478" s="741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32"/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9" t="s">
        <v>79</v>
      </c>
      <c r="Q479" s="740"/>
      <c r="R479" s="740"/>
      <c r="S479" s="740"/>
      <c r="T479" s="740"/>
      <c r="U479" s="740"/>
      <c r="V479" s="741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45" t="s">
        <v>63</v>
      </c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2"/>
      <c r="P480" s="732"/>
      <c r="Q480" s="732"/>
      <c r="R480" s="732"/>
      <c r="S480" s="732"/>
      <c r="T480" s="732"/>
      <c r="U480" s="732"/>
      <c r="V480" s="732"/>
      <c r="W480" s="732"/>
      <c r="X480" s="732"/>
      <c r="Y480" s="732"/>
      <c r="Z480" s="73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42">
        <v>4607091384352</v>
      </c>
      <c r="E481" s="743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7"/>
      <c r="R481" s="737"/>
      <c r="S481" s="737"/>
      <c r="T481" s="738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42">
        <v>4607091389654</v>
      </c>
      <c r="E482" s="743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11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7"/>
      <c r="R482" s="737"/>
      <c r="S482" s="737"/>
      <c r="T482" s="738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31"/>
      <c r="B483" s="732"/>
      <c r="C483" s="732"/>
      <c r="D483" s="732"/>
      <c r="E483" s="732"/>
      <c r="F483" s="732"/>
      <c r="G483" s="732"/>
      <c r="H483" s="732"/>
      <c r="I483" s="732"/>
      <c r="J483" s="732"/>
      <c r="K483" s="732"/>
      <c r="L483" s="732"/>
      <c r="M483" s="732"/>
      <c r="N483" s="732"/>
      <c r="O483" s="733"/>
      <c r="P483" s="739" t="s">
        <v>79</v>
      </c>
      <c r="Q483" s="740"/>
      <c r="R483" s="740"/>
      <c r="S483" s="740"/>
      <c r="T483" s="740"/>
      <c r="U483" s="740"/>
      <c r="V483" s="741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32"/>
      <c r="B484" s="732"/>
      <c r="C484" s="732"/>
      <c r="D484" s="732"/>
      <c r="E484" s="732"/>
      <c r="F484" s="732"/>
      <c r="G484" s="732"/>
      <c r="H484" s="732"/>
      <c r="I484" s="732"/>
      <c r="J484" s="732"/>
      <c r="K484" s="732"/>
      <c r="L484" s="732"/>
      <c r="M484" s="732"/>
      <c r="N484" s="732"/>
      <c r="O484" s="733"/>
      <c r="P484" s="739" t="s">
        <v>79</v>
      </c>
      <c r="Q484" s="740"/>
      <c r="R484" s="740"/>
      <c r="S484" s="740"/>
      <c r="T484" s="740"/>
      <c r="U484" s="740"/>
      <c r="V484" s="741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48" t="s">
        <v>765</v>
      </c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2"/>
      <c r="P485" s="732"/>
      <c r="Q485" s="732"/>
      <c r="R485" s="732"/>
      <c r="S485" s="732"/>
      <c r="T485" s="732"/>
      <c r="U485" s="732"/>
      <c r="V485" s="732"/>
      <c r="W485" s="732"/>
      <c r="X485" s="732"/>
      <c r="Y485" s="732"/>
      <c r="Z485" s="732"/>
      <c r="AA485" s="722"/>
      <c r="AB485" s="722"/>
      <c r="AC485" s="722"/>
    </row>
    <row r="486" spans="1:68" ht="14.25" hidden="1" customHeight="1" x14ac:dyDescent="0.25">
      <c r="A486" s="745" t="s">
        <v>138</v>
      </c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2"/>
      <c r="P486" s="732"/>
      <c r="Q486" s="732"/>
      <c r="R486" s="732"/>
      <c r="S486" s="732"/>
      <c r="T486" s="732"/>
      <c r="U486" s="732"/>
      <c r="V486" s="732"/>
      <c r="W486" s="732"/>
      <c r="X486" s="732"/>
      <c r="Y486" s="732"/>
      <c r="Z486" s="73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42">
        <v>4680115885240</v>
      </c>
      <c r="E487" s="743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89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7"/>
      <c r="R487" s="737"/>
      <c r="S487" s="737"/>
      <c r="T487" s="738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42">
        <v>4607091389364</v>
      </c>
      <c r="E488" s="743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7"/>
      <c r="R488" s="737"/>
      <c r="S488" s="737"/>
      <c r="T488" s="738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31"/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9" t="s">
        <v>79</v>
      </c>
      <c r="Q489" s="740"/>
      <c r="R489" s="740"/>
      <c r="S489" s="740"/>
      <c r="T489" s="740"/>
      <c r="U489" s="740"/>
      <c r="V489" s="741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32"/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9" t="s">
        <v>79</v>
      </c>
      <c r="Q490" s="740"/>
      <c r="R490" s="740"/>
      <c r="S490" s="740"/>
      <c r="T490" s="740"/>
      <c r="U490" s="740"/>
      <c r="V490" s="741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45" t="s">
        <v>149</v>
      </c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2"/>
      <c r="P491" s="732"/>
      <c r="Q491" s="732"/>
      <c r="R491" s="732"/>
      <c r="S491" s="732"/>
      <c r="T491" s="732"/>
      <c r="U491" s="732"/>
      <c r="V491" s="732"/>
      <c r="W491" s="732"/>
      <c r="X491" s="732"/>
      <c r="Y491" s="732"/>
      <c r="Z491" s="73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42">
        <v>4680115886094</v>
      </c>
      <c r="E492" s="743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1048" t="s">
        <v>774</v>
      </c>
      <c r="Q492" s="737"/>
      <c r="R492" s="737"/>
      <c r="S492" s="737"/>
      <c r="T492" s="738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42">
        <v>4607091389425</v>
      </c>
      <c r="E493" s="743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7"/>
      <c r="R493" s="737"/>
      <c r="S493" s="737"/>
      <c r="T493" s="738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42">
        <v>4680115880771</v>
      </c>
      <c r="E494" s="743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1066" t="s">
        <v>781</v>
      </c>
      <c r="Q494" s="737"/>
      <c r="R494" s="737"/>
      <c r="S494" s="737"/>
      <c r="T494" s="738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42">
        <v>4607091389500</v>
      </c>
      <c r="E495" s="743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10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7"/>
      <c r="R495" s="737"/>
      <c r="S495" s="737"/>
      <c r="T495" s="738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31"/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9" t="s">
        <v>79</v>
      </c>
      <c r="Q496" s="740"/>
      <c r="R496" s="740"/>
      <c r="S496" s="740"/>
      <c r="T496" s="740"/>
      <c r="U496" s="740"/>
      <c r="V496" s="741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32"/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9" t="s">
        <v>79</v>
      </c>
      <c r="Q497" s="740"/>
      <c r="R497" s="740"/>
      <c r="S497" s="740"/>
      <c r="T497" s="740"/>
      <c r="U497" s="740"/>
      <c r="V497" s="741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48" t="s">
        <v>785</v>
      </c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2"/>
      <c r="P498" s="732"/>
      <c r="Q498" s="732"/>
      <c r="R498" s="732"/>
      <c r="S498" s="732"/>
      <c r="T498" s="732"/>
      <c r="U498" s="732"/>
      <c r="V498" s="732"/>
      <c r="W498" s="732"/>
      <c r="X498" s="732"/>
      <c r="Y498" s="732"/>
      <c r="Z498" s="732"/>
      <c r="AA498" s="722"/>
      <c r="AB498" s="722"/>
      <c r="AC498" s="722"/>
    </row>
    <row r="499" spans="1:68" ht="14.25" hidden="1" customHeight="1" x14ac:dyDescent="0.25">
      <c r="A499" s="745" t="s">
        <v>149</v>
      </c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2"/>
      <c r="P499" s="732"/>
      <c r="Q499" s="732"/>
      <c r="R499" s="732"/>
      <c r="S499" s="732"/>
      <c r="T499" s="732"/>
      <c r="U499" s="732"/>
      <c r="V499" s="732"/>
      <c r="W499" s="732"/>
      <c r="X499" s="732"/>
      <c r="Y499" s="732"/>
      <c r="Z499" s="73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42">
        <v>4680115885189</v>
      </c>
      <c r="E500" s="743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7"/>
      <c r="R500" s="737"/>
      <c r="S500" s="737"/>
      <c r="T500" s="738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42">
        <v>4680115885110</v>
      </c>
      <c r="E501" s="743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1009" t="s">
        <v>791</v>
      </c>
      <c r="Q501" s="737"/>
      <c r="R501" s="737"/>
      <c r="S501" s="737"/>
      <c r="T501" s="738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1"/>
      <c r="B502" s="732"/>
      <c r="C502" s="732"/>
      <c r="D502" s="732"/>
      <c r="E502" s="732"/>
      <c r="F502" s="732"/>
      <c r="G502" s="732"/>
      <c r="H502" s="732"/>
      <c r="I502" s="732"/>
      <c r="J502" s="732"/>
      <c r="K502" s="732"/>
      <c r="L502" s="732"/>
      <c r="M502" s="732"/>
      <c r="N502" s="732"/>
      <c r="O502" s="733"/>
      <c r="P502" s="739" t="s">
        <v>79</v>
      </c>
      <c r="Q502" s="740"/>
      <c r="R502" s="740"/>
      <c r="S502" s="740"/>
      <c r="T502" s="740"/>
      <c r="U502" s="740"/>
      <c r="V502" s="741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32"/>
      <c r="B503" s="732"/>
      <c r="C503" s="732"/>
      <c r="D503" s="732"/>
      <c r="E503" s="732"/>
      <c r="F503" s="732"/>
      <c r="G503" s="732"/>
      <c r="H503" s="732"/>
      <c r="I503" s="732"/>
      <c r="J503" s="732"/>
      <c r="K503" s="732"/>
      <c r="L503" s="732"/>
      <c r="M503" s="732"/>
      <c r="N503" s="732"/>
      <c r="O503" s="733"/>
      <c r="P503" s="739" t="s">
        <v>79</v>
      </c>
      <c r="Q503" s="740"/>
      <c r="R503" s="740"/>
      <c r="S503" s="740"/>
      <c r="T503" s="740"/>
      <c r="U503" s="740"/>
      <c r="V503" s="741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48" t="s">
        <v>793</v>
      </c>
      <c r="B504" s="732"/>
      <c r="C504" s="732"/>
      <c r="D504" s="732"/>
      <c r="E504" s="732"/>
      <c r="F504" s="732"/>
      <c r="G504" s="732"/>
      <c r="H504" s="732"/>
      <c r="I504" s="732"/>
      <c r="J504" s="732"/>
      <c r="K504" s="732"/>
      <c r="L504" s="732"/>
      <c r="M504" s="732"/>
      <c r="N504" s="732"/>
      <c r="O504" s="732"/>
      <c r="P504" s="732"/>
      <c r="Q504" s="732"/>
      <c r="R504" s="732"/>
      <c r="S504" s="732"/>
      <c r="T504" s="732"/>
      <c r="U504" s="732"/>
      <c r="V504" s="732"/>
      <c r="W504" s="732"/>
      <c r="X504" s="732"/>
      <c r="Y504" s="732"/>
      <c r="Z504" s="732"/>
      <c r="AA504" s="722"/>
      <c r="AB504" s="722"/>
      <c r="AC504" s="722"/>
    </row>
    <row r="505" spans="1:68" ht="14.25" hidden="1" customHeight="1" x14ac:dyDescent="0.25">
      <c r="A505" s="745" t="s">
        <v>149</v>
      </c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2"/>
      <c r="P505" s="732"/>
      <c r="Q505" s="732"/>
      <c r="R505" s="732"/>
      <c r="S505" s="732"/>
      <c r="T505" s="732"/>
      <c r="U505" s="732"/>
      <c r="V505" s="732"/>
      <c r="W505" s="732"/>
      <c r="X505" s="732"/>
      <c r="Y505" s="732"/>
      <c r="Z505" s="73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42">
        <v>4680115885103</v>
      </c>
      <c r="E506" s="743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7"/>
      <c r="R506" s="737"/>
      <c r="S506" s="737"/>
      <c r="T506" s="738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31"/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9" t="s">
        <v>79</v>
      </c>
      <c r="Q507" s="740"/>
      <c r="R507" s="740"/>
      <c r="S507" s="740"/>
      <c r="T507" s="740"/>
      <c r="U507" s="740"/>
      <c r="V507" s="741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32"/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9" t="s">
        <v>79</v>
      </c>
      <c r="Q508" s="740"/>
      <c r="R508" s="740"/>
      <c r="S508" s="740"/>
      <c r="T508" s="740"/>
      <c r="U508" s="740"/>
      <c r="V508" s="741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45" t="s">
        <v>178</v>
      </c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2"/>
      <c r="P509" s="732"/>
      <c r="Q509" s="732"/>
      <c r="R509" s="732"/>
      <c r="S509" s="732"/>
      <c r="T509" s="732"/>
      <c r="U509" s="732"/>
      <c r="V509" s="732"/>
      <c r="W509" s="732"/>
      <c r="X509" s="732"/>
      <c r="Y509" s="732"/>
      <c r="Z509" s="73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42">
        <v>4680115885509</v>
      </c>
      <c r="E510" s="743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75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7"/>
      <c r="R510" s="737"/>
      <c r="S510" s="737"/>
      <c r="T510" s="738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31"/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9" t="s">
        <v>79</v>
      </c>
      <c r="Q511" s="740"/>
      <c r="R511" s="740"/>
      <c r="S511" s="740"/>
      <c r="T511" s="740"/>
      <c r="U511" s="740"/>
      <c r="V511" s="741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32"/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9" t="s">
        <v>79</v>
      </c>
      <c r="Q512" s="740"/>
      <c r="R512" s="740"/>
      <c r="S512" s="740"/>
      <c r="T512" s="740"/>
      <c r="U512" s="740"/>
      <c r="V512" s="741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851" t="s">
        <v>800</v>
      </c>
      <c r="B513" s="852"/>
      <c r="C513" s="852"/>
      <c r="D513" s="852"/>
      <c r="E513" s="852"/>
      <c r="F513" s="852"/>
      <c r="G513" s="852"/>
      <c r="H513" s="852"/>
      <c r="I513" s="852"/>
      <c r="J513" s="852"/>
      <c r="K513" s="852"/>
      <c r="L513" s="852"/>
      <c r="M513" s="852"/>
      <c r="N513" s="852"/>
      <c r="O513" s="852"/>
      <c r="P513" s="852"/>
      <c r="Q513" s="852"/>
      <c r="R513" s="852"/>
      <c r="S513" s="852"/>
      <c r="T513" s="852"/>
      <c r="U513" s="852"/>
      <c r="V513" s="852"/>
      <c r="W513" s="852"/>
      <c r="X513" s="852"/>
      <c r="Y513" s="852"/>
      <c r="Z513" s="852"/>
      <c r="AA513" s="48"/>
      <c r="AB513" s="48"/>
      <c r="AC513" s="48"/>
    </row>
    <row r="514" spans="1:68" ht="16.5" hidden="1" customHeight="1" x14ac:dyDescent="0.25">
      <c r="A514" s="748" t="s">
        <v>800</v>
      </c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2"/>
      <c r="P514" s="732"/>
      <c r="Q514" s="732"/>
      <c r="R514" s="732"/>
      <c r="S514" s="732"/>
      <c r="T514" s="732"/>
      <c r="U514" s="732"/>
      <c r="V514" s="732"/>
      <c r="W514" s="732"/>
      <c r="X514" s="732"/>
      <c r="Y514" s="732"/>
      <c r="Z514" s="732"/>
      <c r="AA514" s="722"/>
      <c r="AB514" s="722"/>
      <c r="AC514" s="722"/>
    </row>
    <row r="515" spans="1:68" ht="14.25" hidden="1" customHeight="1" x14ac:dyDescent="0.25">
      <c r="A515" s="745" t="s">
        <v>89</v>
      </c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2"/>
      <c r="P515" s="732"/>
      <c r="Q515" s="732"/>
      <c r="R515" s="732"/>
      <c r="S515" s="732"/>
      <c r="T515" s="732"/>
      <c r="U515" s="732"/>
      <c r="V515" s="732"/>
      <c r="W515" s="732"/>
      <c r="X515" s="732"/>
      <c r="Y515" s="732"/>
      <c r="Z515" s="732"/>
      <c r="AA515" s="723"/>
      <c r="AB515" s="723"/>
      <c r="AC515" s="723"/>
    </row>
    <row r="516" spans="1:68" ht="16.5" hidden="1" customHeight="1" x14ac:dyDescent="0.25">
      <c r="A516" s="54" t="s">
        <v>801</v>
      </c>
      <c r="B516" s="54" t="s">
        <v>802</v>
      </c>
      <c r="C516" s="31">
        <v>4301011795</v>
      </c>
      <c r="D516" s="742">
        <v>4607091389067</v>
      </c>
      <c r="E516" s="743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7"/>
      <c r="R516" s="737"/>
      <c r="S516" s="737"/>
      <c r="T516" s="738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42">
        <v>4680115885271</v>
      </c>
      <c r="E517" s="743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7"/>
      <c r="R517" s="737"/>
      <c r="S517" s="737"/>
      <c r="T517" s="738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42">
        <v>4680115885226</v>
      </c>
      <c r="E518" s="743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11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7"/>
      <c r="R518" s="737"/>
      <c r="S518" s="737"/>
      <c r="T518" s="738"/>
      <c r="U518" s="34"/>
      <c r="V518" s="34"/>
      <c r="W518" s="35" t="s">
        <v>68</v>
      </c>
      <c r="X518" s="727">
        <v>3500</v>
      </c>
      <c r="Y518" s="728">
        <f t="shared" si="73"/>
        <v>3500.6400000000003</v>
      </c>
      <c r="Z518" s="36">
        <f t="shared" si="74"/>
        <v>7.9294799999999999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3738.6363636363635</v>
      </c>
      <c r="BN518" s="64">
        <f t="shared" si="76"/>
        <v>3739.3199999999997</v>
      </c>
      <c r="BO518" s="64">
        <f t="shared" si="77"/>
        <v>6.3738344988344995</v>
      </c>
      <c r="BP518" s="64">
        <f t="shared" si="78"/>
        <v>6.375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42">
        <v>4680115884502</v>
      </c>
      <c r="E519" s="743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7"/>
      <c r="R519" s="737"/>
      <c r="S519" s="737"/>
      <c r="T519" s="738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42">
        <v>4607091389104</v>
      </c>
      <c r="E520" s="743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11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7"/>
      <c r="R520" s="737"/>
      <c r="S520" s="737"/>
      <c r="T520" s="738"/>
      <c r="U520" s="34"/>
      <c r="V520" s="34"/>
      <c r="W520" s="35" t="s">
        <v>68</v>
      </c>
      <c r="X520" s="727">
        <v>1000</v>
      </c>
      <c r="Y520" s="728">
        <f t="shared" si="73"/>
        <v>1003.2</v>
      </c>
      <c r="Z520" s="36">
        <f t="shared" si="74"/>
        <v>2.2724000000000002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1068.1818181818182</v>
      </c>
      <c r="BN520" s="64">
        <f t="shared" si="76"/>
        <v>1071.5999999999999</v>
      </c>
      <c r="BO520" s="64">
        <f t="shared" si="77"/>
        <v>1.821095571095571</v>
      </c>
      <c r="BP520" s="64">
        <f t="shared" si="78"/>
        <v>1.8269230769230771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42">
        <v>4680115884519</v>
      </c>
      <c r="E521" s="743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11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7"/>
      <c r="R521" s="737"/>
      <c r="S521" s="737"/>
      <c r="T521" s="738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42">
        <v>4680115886391</v>
      </c>
      <c r="E522" s="743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1117" t="s">
        <v>821</v>
      </c>
      <c r="Q522" s="737"/>
      <c r="R522" s="737"/>
      <c r="S522" s="737"/>
      <c r="T522" s="738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4301011778</v>
      </c>
      <c r="D523" s="742">
        <v>4680115880603</v>
      </c>
      <c r="E523" s="743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10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7"/>
      <c r="R523" s="737"/>
      <c r="S523" s="737"/>
      <c r="T523" s="738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42">
        <v>4680115880603</v>
      </c>
      <c r="E524" s="743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7"/>
      <c r="R524" s="737"/>
      <c r="S524" s="737"/>
      <c r="T524" s="738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42">
        <v>4680115882782</v>
      </c>
      <c r="E525" s="743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7"/>
      <c r="R525" s="737"/>
      <c r="S525" s="737"/>
      <c r="T525" s="738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42">
        <v>4680115886469</v>
      </c>
      <c r="E526" s="743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850" t="s">
        <v>829</v>
      </c>
      <c r="Q526" s="737"/>
      <c r="R526" s="737"/>
      <c r="S526" s="737"/>
      <c r="T526" s="738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42">
        <v>4680115885479</v>
      </c>
      <c r="E527" s="743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1129" t="s">
        <v>832</v>
      </c>
      <c r="Q527" s="737"/>
      <c r="R527" s="737"/>
      <c r="S527" s="737"/>
      <c r="T527" s="738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42">
        <v>4607091389982</v>
      </c>
      <c r="E528" s="743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7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7"/>
      <c r="R528" s="737"/>
      <c r="S528" s="737"/>
      <c r="T528" s="738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42">
        <v>4607091389982</v>
      </c>
      <c r="E529" s="743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105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7"/>
      <c r="R529" s="737"/>
      <c r="S529" s="737"/>
      <c r="T529" s="738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42">
        <v>4680115886483</v>
      </c>
      <c r="E530" s="743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893" t="s">
        <v>839</v>
      </c>
      <c r="Q530" s="737"/>
      <c r="R530" s="737"/>
      <c r="S530" s="737"/>
      <c r="T530" s="738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42">
        <v>4680115886490</v>
      </c>
      <c r="E531" s="743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111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7"/>
      <c r="R531" s="737"/>
      <c r="S531" s="737"/>
      <c r="T531" s="738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31"/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9" t="s">
        <v>79</v>
      </c>
      <c r="Q532" s="740"/>
      <c r="R532" s="740"/>
      <c r="S532" s="740"/>
      <c r="T532" s="740"/>
      <c r="U532" s="740"/>
      <c r="V532" s="741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852.27272727272725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853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10.201879999999999</v>
      </c>
      <c r="AA532" s="730"/>
      <c r="AB532" s="730"/>
      <c r="AC532" s="730"/>
    </row>
    <row r="533" spans="1:68" x14ac:dyDescent="0.2">
      <c r="A533" s="732"/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9" t="s">
        <v>79</v>
      </c>
      <c r="Q533" s="740"/>
      <c r="R533" s="740"/>
      <c r="S533" s="740"/>
      <c r="T533" s="740"/>
      <c r="U533" s="740"/>
      <c r="V533" s="741"/>
      <c r="W533" s="37" t="s">
        <v>68</v>
      </c>
      <c r="X533" s="729">
        <f>IFERROR(SUM(X516:X531),"0")</f>
        <v>4500</v>
      </c>
      <c r="Y533" s="729">
        <f>IFERROR(SUM(Y516:Y531),"0")</f>
        <v>4503.84</v>
      </c>
      <c r="Z533" s="37"/>
      <c r="AA533" s="730"/>
      <c r="AB533" s="730"/>
      <c r="AC533" s="730"/>
    </row>
    <row r="534" spans="1:68" ht="14.25" hidden="1" customHeight="1" x14ac:dyDescent="0.25">
      <c r="A534" s="745" t="s">
        <v>138</v>
      </c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2"/>
      <c r="P534" s="732"/>
      <c r="Q534" s="732"/>
      <c r="R534" s="732"/>
      <c r="S534" s="732"/>
      <c r="T534" s="732"/>
      <c r="U534" s="732"/>
      <c r="V534" s="732"/>
      <c r="W534" s="732"/>
      <c r="X534" s="732"/>
      <c r="Y534" s="732"/>
      <c r="Z534" s="732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42">
        <v>4607091388930</v>
      </c>
      <c r="E535" s="743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8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7"/>
      <c r="R535" s="737"/>
      <c r="S535" s="737"/>
      <c r="T535" s="738"/>
      <c r="U535" s="34"/>
      <c r="V535" s="34"/>
      <c r="W535" s="35" t="s">
        <v>68</v>
      </c>
      <c r="X535" s="727">
        <v>1000</v>
      </c>
      <c r="Y535" s="728">
        <f>IFERROR(IF(X535="",0,CEILING((X535/$H535),1)*$H535),"")</f>
        <v>1003.2</v>
      </c>
      <c r="Z535" s="36">
        <f>IFERROR(IF(Y535=0,"",ROUNDUP(Y535/H535,0)*0.01196),"")</f>
        <v>2.2724000000000002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1068.1818181818182</v>
      </c>
      <c r="BN535" s="64">
        <f>IFERROR(Y535*I535/H535,"0")</f>
        <v>1071.5999999999999</v>
      </c>
      <c r="BO535" s="64">
        <f>IFERROR(1/J535*(X535/H535),"0")</f>
        <v>1.821095571095571</v>
      </c>
      <c r="BP535" s="64">
        <f>IFERROR(1/J535*(Y535/H535),"0")</f>
        <v>1.8269230769230771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42">
        <v>4607091388930</v>
      </c>
      <c r="E536" s="743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779" t="s">
        <v>846</v>
      </c>
      <c r="Q536" s="737"/>
      <c r="R536" s="737"/>
      <c r="S536" s="737"/>
      <c r="T536" s="738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42">
        <v>4680115886407</v>
      </c>
      <c r="E537" s="743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1037" t="s">
        <v>850</v>
      </c>
      <c r="Q537" s="737"/>
      <c r="R537" s="737"/>
      <c r="S537" s="737"/>
      <c r="T537" s="738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42">
        <v>4680115880054</v>
      </c>
      <c r="E538" s="743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49" t="s">
        <v>853</v>
      </c>
      <c r="Q538" s="737"/>
      <c r="R538" s="737"/>
      <c r="S538" s="737"/>
      <c r="T538" s="738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31"/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9" t="s">
        <v>79</v>
      </c>
      <c r="Q539" s="740"/>
      <c r="R539" s="740"/>
      <c r="S539" s="740"/>
      <c r="T539" s="740"/>
      <c r="U539" s="740"/>
      <c r="V539" s="741"/>
      <c r="W539" s="37" t="s">
        <v>80</v>
      </c>
      <c r="X539" s="729">
        <f>IFERROR(X535/H535,"0")+IFERROR(X536/H536,"0")+IFERROR(X537/H537,"0")+IFERROR(X538/H538,"0")</f>
        <v>189.39393939393938</v>
      </c>
      <c r="Y539" s="729">
        <f>IFERROR(Y535/H535,"0")+IFERROR(Y536/H536,"0")+IFERROR(Y537/H537,"0")+IFERROR(Y538/H538,"0")</f>
        <v>190</v>
      </c>
      <c r="Z539" s="729">
        <f>IFERROR(IF(Z535="",0,Z535),"0")+IFERROR(IF(Z536="",0,Z536),"0")+IFERROR(IF(Z537="",0,Z537),"0")+IFERROR(IF(Z538="",0,Z538),"0")</f>
        <v>2.2724000000000002</v>
      </c>
      <c r="AA539" s="730"/>
      <c r="AB539" s="730"/>
      <c r="AC539" s="730"/>
    </row>
    <row r="540" spans="1:68" x14ac:dyDescent="0.2">
      <c r="A540" s="732"/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9" t="s">
        <v>79</v>
      </c>
      <c r="Q540" s="740"/>
      <c r="R540" s="740"/>
      <c r="S540" s="740"/>
      <c r="T540" s="740"/>
      <c r="U540" s="740"/>
      <c r="V540" s="741"/>
      <c r="W540" s="37" t="s">
        <v>68</v>
      </c>
      <c r="X540" s="729">
        <f>IFERROR(SUM(X535:X538),"0")</f>
        <v>1000</v>
      </c>
      <c r="Y540" s="729">
        <f>IFERROR(SUM(Y535:Y538),"0")</f>
        <v>1003.2</v>
      </c>
      <c r="Z540" s="37"/>
      <c r="AA540" s="730"/>
      <c r="AB540" s="730"/>
      <c r="AC540" s="730"/>
    </row>
    <row r="541" spans="1:68" ht="14.25" hidden="1" customHeight="1" x14ac:dyDescent="0.25">
      <c r="A541" s="745" t="s">
        <v>149</v>
      </c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2"/>
      <c r="P541" s="732"/>
      <c r="Q541" s="732"/>
      <c r="R541" s="732"/>
      <c r="S541" s="732"/>
      <c r="T541" s="732"/>
      <c r="U541" s="732"/>
      <c r="V541" s="732"/>
      <c r="W541" s="732"/>
      <c r="X541" s="732"/>
      <c r="Y541" s="732"/>
      <c r="Z541" s="732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42">
        <v>4680115883116</v>
      </c>
      <c r="E542" s="743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1087" t="s">
        <v>856</v>
      </c>
      <c r="Q542" s="737"/>
      <c r="R542" s="737"/>
      <c r="S542" s="737"/>
      <c r="T542" s="738"/>
      <c r="U542" s="34"/>
      <c r="V542" s="34"/>
      <c r="W542" s="35" t="s">
        <v>68</v>
      </c>
      <c r="X542" s="727">
        <v>500</v>
      </c>
      <c r="Y542" s="728">
        <f t="shared" ref="Y542:Y553" si="79">IFERROR(IF(X542="",0,CEILING((X542/$H542),1)*$H542),"")</f>
        <v>501.6</v>
      </c>
      <c r="Z542" s="36">
        <f>IFERROR(IF(Y542=0,"",ROUNDUP(Y542/H542,0)*0.01196),"")</f>
        <v>1.1362000000000001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534.09090909090912</v>
      </c>
      <c r="BN542" s="64">
        <f t="shared" ref="BN542:BN553" si="81">IFERROR(Y542*I542/H542,"0")</f>
        <v>535.79999999999995</v>
      </c>
      <c r="BO542" s="64">
        <f t="shared" ref="BO542:BO553" si="82">IFERROR(1/J542*(X542/H542),"0")</f>
        <v>0.91054778554778548</v>
      </c>
      <c r="BP542" s="64">
        <f t="shared" ref="BP542:BP553" si="83">IFERROR(1/J542*(Y542/H542),"0")</f>
        <v>0.91346153846153855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42">
        <v>4680115883093</v>
      </c>
      <c r="E543" s="743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9" t="s">
        <v>860</v>
      </c>
      <c r="Q543" s="737"/>
      <c r="R543" s="737"/>
      <c r="S543" s="737"/>
      <c r="T543" s="738"/>
      <c r="U543" s="34"/>
      <c r="V543" s="34"/>
      <c r="W543" s="35" t="s">
        <v>68</v>
      </c>
      <c r="X543" s="727">
        <v>500</v>
      </c>
      <c r="Y543" s="728">
        <f t="shared" si="79"/>
        <v>501.6</v>
      </c>
      <c r="Z543" s="36">
        <f>IFERROR(IF(Y543=0,"",ROUNDUP(Y543/H543,0)*0.01196),"")</f>
        <v>1.1362000000000001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534.09090909090912</v>
      </c>
      <c r="BN543" s="64">
        <f t="shared" si="81"/>
        <v>535.79999999999995</v>
      </c>
      <c r="BO543" s="64">
        <f t="shared" si="82"/>
        <v>0.91054778554778548</v>
      </c>
      <c r="BP543" s="64">
        <f t="shared" si="83"/>
        <v>0.91346153846153855</v>
      </c>
    </row>
    <row r="544" spans="1:68" ht="27" hidden="1" customHeight="1" x14ac:dyDescent="0.25">
      <c r="A544" s="54" t="s">
        <v>862</v>
      </c>
      <c r="B544" s="54" t="s">
        <v>863</v>
      </c>
      <c r="C544" s="31">
        <v>4301031353</v>
      </c>
      <c r="D544" s="742">
        <v>4680115883109</v>
      </c>
      <c r="E544" s="743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75" t="s">
        <v>864</v>
      </c>
      <c r="Q544" s="737"/>
      <c r="R544" s="737"/>
      <c r="S544" s="737"/>
      <c r="T544" s="738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42">
        <v>4680115886438</v>
      </c>
      <c r="E545" s="743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31" t="s">
        <v>868</v>
      </c>
      <c r="Q545" s="737"/>
      <c r="R545" s="737"/>
      <c r="S545" s="737"/>
      <c r="T545" s="738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4301031419</v>
      </c>
      <c r="D546" s="742">
        <v>4680115882072</v>
      </c>
      <c r="E546" s="743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1067" t="s">
        <v>871</v>
      </c>
      <c r="Q546" s="737"/>
      <c r="R546" s="737"/>
      <c r="S546" s="737"/>
      <c r="T546" s="738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42">
        <v>4680115882072</v>
      </c>
      <c r="E547" s="743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793" t="s">
        <v>873</v>
      </c>
      <c r="Q547" s="737"/>
      <c r="R547" s="737"/>
      <c r="S547" s="737"/>
      <c r="T547" s="738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42">
        <v>4680115882072</v>
      </c>
      <c r="E548" s="743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102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7"/>
      <c r="R548" s="737"/>
      <c r="S548" s="737"/>
      <c r="T548" s="738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42">
        <v>4680115882102</v>
      </c>
      <c r="E549" s="743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11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7"/>
      <c r="R549" s="737"/>
      <c r="S549" s="737"/>
      <c r="T549" s="738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42">
        <v>4680115882102</v>
      </c>
      <c r="E550" s="743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1106" t="s">
        <v>880</v>
      </c>
      <c r="Q550" s="737"/>
      <c r="R550" s="737"/>
      <c r="S550" s="737"/>
      <c r="T550" s="738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881</v>
      </c>
      <c r="B551" s="54" t="s">
        <v>882</v>
      </c>
      <c r="C551" s="31">
        <v>4301031253</v>
      </c>
      <c r="D551" s="742">
        <v>4680115882096</v>
      </c>
      <c r="E551" s="743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8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7"/>
      <c r="R551" s="737"/>
      <c r="S551" s="737"/>
      <c r="T551" s="738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42">
        <v>4680115882096</v>
      </c>
      <c r="E552" s="743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1096" t="s">
        <v>885</v>
      </c>
      <c r="Q552" s="737"/>
      <c r="R552" s="737"/>
      <c r="S552" s="737"/>
      <c r="T552" s="738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42">
        <v>4680115882096</v>
      </c>
      <c r="E553" s="743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108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7"/>
      <c r="R553" s="737"/>
      <c r="S553" s="737"/>
      <c r="T553" s="738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31"/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9" t="s">
        <v>79</v>
      </c>
      <c r="Q554" s="740"/>
      <c r="R554" s="740"/>
      <c r="S554" s="740"/>
      <c r="T554" s="740"/>
      <c r="U554" s="740"/>
      <c r="V554" s="741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189.39393939393938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190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2.2724000000000002</v>
      </c>
      <c r="AA554" s="730"/>
      <c r="AB554" s="730"/>
      <c r="AC554" s="730"/>
    </row>
    <row r="555" spans="1:68" x14ac:dyDescent="0.2">
      <c r="A555" s="732"/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9" t="s">
        <v>79</v>
      </c>
      <c r="Q555" s="740"/>
      <c r="R555" s="740"/>
      <c r="S555" s="740"/>
      <c r="T555" s="740"/>
      <c r="U555" s="740"/>
      <c r="V555" s="741"/>
      <c r="W555" s="37" t="s">
        <v>68</v>
      </c>
      <c r="X555" s="729">
        <f>IFERROR(SUM(X542:X553),"0")</f>
        <v>1000</v>
      </c>
      <c r="Y555" s="729">
        <f>IFERROR(SUM(Y542:Y553),"0")</f>
        <v>1003.2</v>
      </c>
      <c r="Z555" s="37"/>
      <c r="AA555" s="730"/>
      <c r="AB555" s="730"/>
      <c r="AC555" s="730"/>
    </row>
    <row r="556" spans="1:68" ht="14.25" hidden="1" customHeight="1" x14ac:dyDescent="0.25">
      <c r="A556" s="745" t="s">
        <v>63</v>
      </c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2"/>
      <c r="P556" s="732"/>
      <c r="Q556" s="732"/>
      <c r="R556" s="732"/>
      <c r="S556" s="732"/>
      <c r="T556" s="732"/>
      <c r="U556" s="732"/>
      <c r="V556" s="732"/>
      <c r="W556" s="732"/>
      <c r="X556" s="732"/>
      <c r="Y556" s="732"/>
      <c r="Z556" s="73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42">
        <v>4607091383409</v>
      </c>
      <c r="E557" s="743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8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7"/>
      <c r="R557" s="737"/>
      <c r="S557" s="737"/>
      <c r="T557" s="738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42">
        <v>4607091383416</v>
      </c>
      <c r="E558" s="743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7"/>
      <c r="R558" s="737"/>
      <c r="S558" s="737"/>
      <c r="T558" s="738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42">
        <v>4680115883536</v>
      </c>
      <c r="E559" s="743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7"/>
      <c r="R559" s="737"/>
      <c r="S559" s="737"/>
      <c r="T559" s="738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1"/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9" t="s">
        <v>79</v>
      </c>
      <c r="Q560" s="740"/>
      <c r="R560" s="740"/>
      <c r="S560" s="740"/>
      <c r="T560" s="740"/>
      <c r="U560" s="740"/>
      <c r="V560" s="741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32"/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9" t="s">
        <v>79</v>
      </c>
      <c r="Q561" s="740"/>
      <c r="R561" s="740"/>
      <c r="S561" s="740"/>
      <c r="T561" s="740"/>
      <c r="U561" s="740"/>
      <c r="V561" s="741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45" t="s">
        <v>178</v>
      </c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2"/>
      <c r="P562" s="732"/>
      <c r="Q562" s="732"/>
      <c r="R562" s="732"/>
      <c r="S562" s="732"/>
      <c r="T562" s="732"/>
      <c r="U562" s="732"/>
      <c r="V562" s="732"/>
      <c r="W562" s="732"/>
      <c r="X562" s="732"/>
      <c r="Y562" s="732"/>
      <c r="Z562" s="73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42">
        <v>4680115885035</v>
      </c>
      <c r="E563" s="743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11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7"/>
      <c r="R563" s="737"/>
      <c r="S563" s="737"/>
      <c r="T563" s="738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42">
        <v>4680115885936</v>
      </c>
      <c r="E564" s="743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896" t="s">
        <v>901</v>
      </c>
      <c r="Q564" s="737"/>
      <c r="R564" s="737"/>
      <c r="S564" s="737"/>
      <c r="T564" s="738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31"/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9" t="s">
        <v>79</v>
      </c>
      <c r="Q565" s="740"/>
      <c r="R565" s="740"/>
      <c r="S565" s="740"/>
      <c r="T565" s="740"/>
      <c r="U565" s="740"/>
      <c r="V565" s="741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32"/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9" t="s">
        <v>79</v>
      </c>
      <c r="Q566" s="740"/>
      <c r="R566" s="740"/>
      <c r="S566" s="740"/>
      <c r="T566" s="740"/>
      <c r="U566" s="740"/>
      <c r="V566" s="741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851" t="s">
        <v>902</v>
      </c>
      <c r="B567" s="852"/>
      <c r="C567" s="852"/>
      <c r="D567" s="852"/>
      <c r="E567" s="852"/>
      <c r="F567" s="852"/>
      <c r="G567" s="852"/>
      <c r="H567" s="852"/>
      <c r="I567" s="852"/>
      <c r="J567" s="852"/>
      <c r="K567" s="852"/>
      <c r="L567" s="852"/>
      <c r="M567" s="852"/>
      <c r="N567" s="852"/>
      <c r="O567" s="852"/>
      <c r="P567" s="852"/>
      <c r="Q567" s="852"/>
      <c r="R567" s="852"/>
      <c r="S567" s="852"/>
      <c r="T567" s="852"/>
      <c r="U567" s="852"/>
      <c r="V567" s="852"/>
      <c r="W567" s="852"/>
      <c r="X567" s="852"/>
      <c r="Y567" s="852"/>
      <c r="Z567" s="852"/>
      <c r="AA567" s="48"/>
      <c r="AB567" s="48"/>
      <c r="AC567" s="48"/>
    </row>
    <row r="568" spans="1:68" ht="16.5" hidden="1" customHeight="1" x14ac:dyDescent="0.25">
      <c r="A568" s="748" t="s">
        <v>902</v>
      </c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2"/>
      <c r="P568" s="732"/>
      <c r="Q568" s="732"/>
      <c r="R568" s="732"/>
      <c r="S568" s="732"/>
      <c r="T568" s="732"/>
      <c r="U568" s="732"/>
      <c r="V568" s="732"/>
      <c r="W568" s="732"/>
      <c r="X568" s="732"/>
      <c r="Y568" s="732"/>
      <c r="Z568" s="732"/>
      <c r="AA568" s="722"/>
      <c r="AB568" s="722"/>
      <c r="AC568" s="722"/>
    </row>
    <row r="569" spans="1:68" ht="14.25" hidden="1" customHeight="1" x14ac:dyDescent="0.25">
      <c r="A569" s="745" t="s">
        <v>89</v>
      </c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2"/>
      <c r="P569" s="732"/>
      <c r="Q569" s="732"/>
      <c r="R569" s="732"/>
      <c r="S569" s="732"/>
      <c r="T569" s="732"/>
      <c r="U569" s="732"/>
      <c r="V569" s="732"/>
      <c r="W569" s="732"/>
      <c r="X569" s="732"/>
      <c r="Y569" s="732"/>
      <c r="Z569" s="73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42">
        <v>4640242181011</v>
      </c>
      <c r="E570" s="743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1099" t="s">
        <v>905</v>
      </c>
      <c r="Q570" s="737"/>
      <c r="R570" s="737"/>
      <c r="S570" s="737"/>
      <c r="T570" s="738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42">
        <v>4640242180441</v>
      </c>
      <c r="E571" s="743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1064" t="s">
        <v>909</v>
      </c>
      <c r="Q571" s="737"/>
      <c r="R571" s="737"/>
      <c r="S571" s="737"/>
      <c r="T571" s="738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911</v>
      </c>
      <c r="B572" s="54" t="s">
        <v>912</v>
      </c>
      <c r="C572" s="31">
        <v>4301011584</v>
      </c>
      <c r="D572" s="742">
        <v>4640242180564</v>
      </c>
      <c r="E572" s="743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1074" t="s">
        <v>913</v>
      </c>
      <c r="Q572" s="737"/>
      <c r="R572" s="737"/>
      <c r="S572" s="737"/>
      <c r="T572" s="738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42">
        <v>4640242180922</v>
      </c>
      <c r="E573" s="743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1040" t="s">
        <v>917</v>
      </c>
      <c r="Q573" s="737"/>
      <c r="R573" s="737"/>
      <c r="S573" s="737"/>
      <c r="T573" s="738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42">
        <v>4640242181189</v>
      </c>
      <c r="E574" s="743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995" t="s">
        <v>921</v>
      </c>
      <c r="Q574" s="737"/>
      <c r="R574" s="737"/>
      <c r="S574" s="737"/>
      <c r="T574" s="738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42">
        <v>4640242180038</v>
      </c>
      <c r="E575" s="743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837" t="s">
        <v>924</v>
      </c>
      <c r="Q575" s="737"/>
      <c r="R575" s="737"/>
      <c r="S575" s="737"/>
      <c r="T575" s="738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42">
        <v>4640242181172</v>
      </c>
      <c r="E576" s="743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865" t="s">
        <v>927</v>
      </c>
      <c r="Q576" s="737"/>
      <c r="R576" s="737"/>
      <c r="S576" s="737"/>
      <c r="T576" s="738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31"/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9" t="s">
        <v>79</v>
      </c>
      <c r="Q577" s="740"/>
      <c r="R577" s="740"/>
      <c r="S577" s="740"/>
      <c r="T577" s="740"/>
      <c r="U577" s="740"/>
      <c r="V577" s="741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32"/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9" t="s">
        <v>79</v>
      </c>
      <c r="Q578" s="740"/>
      <c r="R578" s="740"/>
      <c r="S578" s="740"/>
      <c r="T578" s="740"/>
      <c r="U578" s="740"/>
      <c r="V578" s="741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45" t="s">
        <v>138</v>
      </c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2"/>
      <c r="P579" s="732"/>
      <c r="Q579" s="732"/>
      <c r="R579" s="732"/>
      <c r="S579" s="732"/>
      <c r="T579" s="732"/>
      <c r="U579" s="732"/>
      <c r="V579" s="732"/>
      <c r="W579" s="732"/>
      <c r="X579" s="732"/>
      <c r="Y579" s="732"/>
      <c r="Z579" s="73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42">
        <v>4640242180519</v>
      </c>
      <c r="E580" s="743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882" t="s">
        <v>930</v>
      </c>
      <c r="Q580" s="737"/>
      <c r="R580" s="737"/>
      <c r="S580" s="737"/>
      <c r="T580" s="738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42">
        <v>4640242180526</v>
      </c>
      <c r="E581" s="743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78" t="s">
        <v>934</v>
      </c>
      <c r="Q581" s="737"/>
      <c r="R581" s="737"/>
      <c r="S581" s="737"/>
      <c r="T581" s="738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42">
        <v>4640242180090</v>
      </c>
      <c r="E582" s="743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839" t="s">
        <v>937</v>
      </c>
      <c r="Q582" s="737"/>
      <c r="R582" s="737"/>
      <c r="S582" s="737"/>
      <c r="T582" s="738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42">
        <v>4640242181363</v>
      </c>
      <c r="E583" s="743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821" t="s">
        <v>941</v>
      </c>
      <c r="Q583" s="737"/>
      <c r="R583" s="737"/>
      <c r="S583" s="737"/>
      <c r="T583" s="738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31"/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9" t="s">
        <v>79</v>
      </c>
      <c r="Q584" s="740"/>
      <c r="R584" s="740"/>
      <c r="S584" s="740"/>
      <c r="T584" s="740"/>
      <c r="U584" s="740"/>
      <c r="V584" s="741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32"/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9" t="s">
        <v>79</v>
      </c>
      <c r="Q585" s="740"/>
      <c r="R585" s="740"/>
      <c r="S585" s="740"/>
      <c r="T585" s="740"/>
      <c r="U585" s="740"/>
      <c r="V585" s="741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45" t="s">
        <v>149</v>
      </c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2"/>
      <c r="P586" s="732"/>
      <c r="Q586" s="732"/>
      <c r="R586" s="732"/>
      <c r="S586" s="732"/>
      <c r="T586" s="732"/>
      <c r="U586" s="732"/>
      <c r="V586" s="732"/>
      <c r="W586" s="732"/>
      <c r="X586" s="732"/>
      <c r="Y586" s="732"/>
      <c r="Z586" s="73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42">
        <v>4640242180816</v>
      </c>
      <c r="E587" s="743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1072" t="s">
        <v>944</v>
      </c>
      <c r="Q587" s="737"/>
      <c r="R587" s="737"/>
      <c r="S587" s="737"/>
      <c r="T587" s="738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42">
        <v>4640242180595</v>
      </c>
      <c r="E588" s="743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790" t="s">
        <v>948</v>
      </c>
      <c r="Q588" s="737"/>
      <c r="R588" s="737"/>
      <c r="S588" s="737"/>
      <c r="T588" s="738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42">
        <v>4640242181615</v>
      </c>
      <c r="E589" s="743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757" t="s">
        <v>952</v>
      </c>
      <c r="Q589" s="737"/>
      <c r="R589" s="737"/>
      <c r="S589" s="737"/>
      <c r="T589" s="738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42">
        <v>4640242181639</v>
      </c>
      <c r="E590" s="743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40" t="s">
        <v>956</v>
      </c>
      <c r="Q590" s="737"/>
      <c r="R590" s="737"/>
      <c r="S590" s="737"/>
      <c r="T590" s="738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42">
        <v>4640242181622</v>
      </c>
      <c r="E591" s="743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34" t="s">
        <v>960</v>
      </c>
      <c r="Q591" s="737"/>
      <c r="R591" s="737"/>
      <c r="S591" s="737"/>
      <c r="T591" s="738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42">
        <v>4640242180908</v>
      </c>
      <c r="E592" s="743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89" t="s">
        <v>964</v>
      </c>
      <c r="Q592" s="737"/>
      <c r="R592" s="737"/>
      <c r="S592" s="737"/>
      <c r="T592" s="738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42">
        <v>4640242180489</v>
      </c>
      <c r="E593" s="743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1070" t="s">
        <v>967</v>
      </c>
      <c r="Q593" s="737"/>
      <c r="R593" s="737"/>
      <c r="S593" s="737"/>
      <c r="T593" s="738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31"/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9" t="s">
        <v>79</v>
      </c>
      <c r="Q594" s="740"/>
      <c r="R594" s="740"/>
      <c r="S594" s="740"/>
      <c r="T594" s="740"/>
      <c r="U594" s="740"/>
      <c r="V594" s="741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32"/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9" t="s">
        <v>79</v>
      </c>
      <c r="Q595" s="740"/>
      <c r="R595" s="740"/>
      <c r="S595" s="740"/>
      <c r="T595" s="740"/>
      <c r="U595" s="740"/>
      <c r="V595" s="741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45" t="s">
        <v>63</v>
      </c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2"/>
      <c r="P596" s="732"/>
      <c r="Q596" s="732"/>
      <c r="R596" s="732"/>
      <c r="S596" s="732"/>
      <c r="T596" s="732"/>
      <c r="U596" s="732"/>
      <c r="V596" s="732"/>
      <c r="W596" s="732"/>
      <c r="X596" s="732"/>
      <c r="Y596" s="732"/>
      <c r="Z596" s="732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4301051746</v>
      </c>
      <c r="D597" s="742">
        <v>4640242180533</v>
      </c>
      <c r="E597" s="743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832" t="s">
        <v>970</v>
      </c>
      <c r="Q597" s="737"/>
      <c r="R597" s="737"/>
      <c r="S597" s="737"/>
      <c r="T597" s="738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42">
        <v>4640242180533</v>
      </c>
      <c r="E598" s="743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46" t="s">
        <v>973</v>
      </c>
      <c r="Q598" s="737"/>
      <c r="R598" s="737"/>
      <c r="S598" s="737"/>
      <c r="T598" s="738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42">
        <v>4640242180540</v>
      </c>
      <c r="E599" s="743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749" t="s">
        <v>976</v>
      </c>
      <c r="Q599" s="737"/>
      <c r="R599" s="737"/>
      <c r="S599" s="737"/>
      <c r="T599" s="738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42">
        <v>4640242181233</v>
      </c>
      <c r="E600" s="743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1130" t="s">
        <v>980</v>
      </c>
      <c r="Q600" s="737"/>
      <c r="R600" s="737"/>
      <c r="S600" s="737"/>
      <c r="T600" s="738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42">
        <v>4640242181226</v>
      </c>
      <c r="E601" s="743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809" t="s">
        <v>983</v>
      </c>
      <c r="Q601" s="737"/>
      <c r="R601" s="737"/>
      <c r="S601" s="737"/>
      <c r="T601" s="738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31"/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9" t="s">
        <v>79</v>
      </c>
      <c r="Q602" s="740"/>
      <c r="R602" s="740"/>
      <c r="S602" s="740"/>
      <c r="T602" s="740"/>
      <c r="U602" s="740"/>
      <c r="V602" s="741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32"/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9" t="s">
        <v>79</v>
      </c>
      <c r="Q603" s="740"/>
      <c r="R603" s="740"/>
      <c r="S603" s="740"/>
      <c r="T603" s="740"/>
      <c r="U603" s="740"/>
      <c r="V603" s="741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45" t="s">
        <v>178</v>
      </c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2"/>
      <c r="P604" s="732"/>
      <c r="Q604" s="732"/>
      <c r="R604" s="732"/>
      <c r="S604" s="732"/>
      <c r="T604" s="732"/>
      <c r="U604" s="732"/>
      <c r="V604" s="732"/>
      <c r="W604" s="732"/>
      <c r="X604" s="732"/>
      <c r="Y604" s="732"/>
      <c r="Z604" s="73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42">
        <v>4640242180120</v>
      </c>
      <c r="E605" s="743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920" t="s">
        <v>986</v>
      </c>
      <c r="Q605" s="737"/>
      <c r="R605" s="737"/>
      <c r="S605" s="737"/>
      <c r="T605" s="738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42">
        <v>4640242180120</v>
      </c>
      <c r="E606" s="743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74" t="s">
        <v>989</v>
      </c>
      <c r="Q606" s="737"/>
      <c r="R606" s="737"/>
      <c r="S606" s="737"/>
      <c r="T606" s="738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42">
        <v>4640242180137</v>
      </c>
      <c r="E607" s="743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879" t="s">
        <v>992</v>
      </c>
      <c r="Q607" s="737"/>
      <c r="R607" s="737"/>
      <c r="S607" s="737"/>
      <c r="T607" s="738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42">
        <v>4640242180137</v>
      </c>
      <c r="E608" s="743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3" t="s">
        <v>995</v>
      </c>
      <c r="Q608" s="737"/>
      <c r="R608" s="737"/>
      <c r="S608" s="737"/>
      <c r="T608" s="738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31"/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9" t="s">
        <v>79</v>
      </c>
      <c r="Q609" s="740"/>
      <c r="R609" s="740"/>
      <c r="S609" s="740"/>
      <c r="T609" s="740"/>
      <c r="U609" s="740"/>
      <c r="V609" s="741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32"/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9" t="s">
        <v>79</v>
      </c>
      <c r="Q610" s="740"/>
      <c r="R610" s="740"/>
      <c r="S610" s="740"/>
      <c r="T610" s="740"/>
      <c r="U610" s="740"/>
      <c r="V610" s="741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48" t="s">
        <v>996</v>
      </c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2"/>
      <c r="P611" s="732"/>
      <c r="Q611" s="732"/>
      <c r="R611" s="732"/>
      <c r="S611" s="732"/>
      <c r="T611" s="732"/>
      <c r="U611" s="732"/>
      <c r="V611" s="732"/>
      <c r="W611" s="732"/>
      <c r="X611" s="732"/>
      <c r="Y611" s="732"/>
      <c r="Z611" s="732"/>
      <c r="AA611" s="722"/>
      <c r="AB611" s="722"/>
      <c r="AC611" s="722"/>
    </row>
    <row r="612" spans="1:68" ht="14.25" hidden="1" customHeight="1" x14ac:dyDescent="0.25">
      <c r="A612" s="745" t="s">
        <v>89</v>
      </c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2"/>
      <c r="P612" s="732"/>
      <c r="Q612" s="732"/>
      <c r="R612" s="732"/>
      <c r="S612" s="732"/>
      <c r="T612" s="732"/>
      <c r="U612" s="732"/>
      <c r="V612" s="732"/>
      <c r="W612" s="732"/>
      <c r="X612" s="732"/>
      <c r="Y612" s="732"/>
      <c r="Z612" s="73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42">
        <v>4640242180045</v>
      </c>
      <c r="E613" s="743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1146" t="s">
        <v>999</v>
      </c>
      <c r="Q613" s="737"/>
      <c r="R613" s="737"/>
      <c r="S613" s="737"/>
      <c r="T613" s="738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42">
        <v>4640242180601</v>
      </c>
      <c r="E614" s="743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0" t="s">
        <v>1003</v>
      </c>
      <c r="Q614" s="737"/>
      <c r="R614" s="737"/>
      <c r="S614" s="737"/>
      <c r="T614" s="738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31"/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9" t="s">
        <v>79</v>
      </c>
      <c r="Q615" s="740"/>
      <c r="R615" s="740"/>
      <c r="S615" s="740"/>
      <c r="T615" s="740"/>
      <c r="U615" s="740"/>
      <c r="V615" s="741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32"/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9" t="s">
        <v>79</v>
      </c>
      <c r="Q616" s="740"/>
      <c r="R616" s="740"/>
      <c r="S616" s="740"/>
      <c r="T616" s="740"/>
      <c r="U616" s="740"/>
      <c r="V616" s="741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45" t="s">
        <v>138</v>
      </c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2"/>
      <c r="P617" s="732"/>
      <c r="Q617" s="732"/>
      <c r="R617" s="732"/>
      <c r="S617" s="732"/>
      <c r="T617" s="732"/>
      <c r="U617" s="732"/>
      <c r="V617" s="732"/>
      <c r="W617" s="732"/>
      <c r="X617" s="732"/>
      <c r="Y617" s="732"/>
      <c r="Z617" s="73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42">
        <v>4640242180090</v>
      </c>
      <c r="E618" s="743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918" t="s">
        <v>1007</v>
      </c>
      <c r="Q618" s="737"/>
      <c r="R618" s="737"/>
      <c r="S618" s="737"/>
      <c r="T618" s="738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31"/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9" t="s">
        <v>79</v>
      </c>
      <c r="Q619" s="740"/>
      <c r="R619" s="740"/>
      <c r="S619" s="740"/>
      <c r="T619" s="740"/>
      <c r="U619" s="740"/>
      <c r="V619" s="741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32"/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9" t="s">
        <v>79</v>
      </c>
      <c r="Q620" s="740"/>
      <c r="R620" s="740"/>
      <c r="S620" s="740"/>
      <c r="T620" s="740"/>
      <c r="U620" s="740"/>
      <c r="V620" s="741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45" t="s">
        <v>149</v>
      </c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2"/>
      <c r="P621" s="732"/>
      <c r="Q621" s="732"/>
      <c r="R621" s="732"/>
      <c r="S621" s="732"/>
      <c r="T621" s="732"/>
      <c r="U621" s="732"/>
      <c r="V621" s="732"/>
      <c r="W621" s="732"/>
      <c r="X621" s="732"/>
      <c r="Y621" s="732"/>
      <c r="Z621" s="73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42">
        <v>4640242180076</v>
      </c>
      <c r="E622" s="743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36" t="s">
        <v>1011</v>
      </c>
      <c r="Q622" s="737"/>
      <c r="R622" s="737"/>
      <c r="S622" s="737"/>
      <c r="T622" s="738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1"/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9" t="s">
        <v>79</v>
      </c>
      <c r="Q623" s="740"/>
      <c r="R623" s="740"/>
      <c r="S623" s="740"/>
      <c r="T623" s="740"/>
      <c r="U623" s="740"/>
      <c r="V623" s="741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32"/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9" t="s">
        <v>79</v>
      </c>
      <c r="Q624" s="740"/>
      <c r="R624" s="740"/>
      <c r="S624" s="740"/>
      <c r="T624" s="740"/>
      <c r="U624" s="740"/>
      <c r="V624" s="741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45" t="s">
        <v>63</v>
      </c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2"/>
      <c r="P625" s="732"/>
      <c r="Q625" s="732"/>
      <c r="R625" s="732"/>
      <c r="S625" s="732"/>
      <c r="T625" s="732"/>
      <c r="U625" s="732"/>
      <c r="V625" s="732"/>
      <c r="W625" s="732"/>
      <c r="X625" s="732"/>
      <c r="Y625" s="732"/>
      <c r="Z625" s="73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42">
        <v>4640242180113</v>
      </c>
      <c r="E626" s="743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1140" t="s">
        <v>1015</v>
      </c>
      <c r="Q626" s="737"/>
      <c r="R626" s="737"/>
      <c r="S626" s="737"/>
      <c r="T626" s="738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42">
        <v>4640242180106</v>
      </c>
      <c r="E627" s="743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67" t="s">
        <v>1019</v>
      </c>
      <c r="Q627" s="737"/>
      <c r="R627" s="737"/>
      <c r="S627" s="737"/>
      <c r="T627" s="738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31"/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9" t="s">
        <v>79</v>
      </c>
      <c r="Q628" s="740"/>
      <c r="R628" s="740"/>
      <c r="S628" s="740"/>
      <c r="T628" s="740"/>
      <c r="U628" s="740"/>
      <c r="V628" s="741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32"/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9" t="s">
        <v>79</v>
      </c>
      <c r="Q629" s="740"/>
      <c r="R629" s="740"/>
      <c r="S629" s="740"/>
      <c r="T629" s="740"/>
      <c r="U629" s="740"/>
      <c r="V629" s="741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29"/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930"/>
      <c r="P630" s="796" t="s">
        <v>1021</v>
      </c>
      <c r="Q630" s="797"/>
      <c r="R630" s="797"/>
      <c r="S630" s="797"/>
      <c r="T630" s="797"/>
      <c r="U630" s="797"/>
      <c r="V630" s="772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16450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16486.14</v>
      </c>
      <c r="Z630" s="37"/>
      <c r="AA630" s="730"/>
      <c r="AB630" s="730"/>
      <c r="AC630" s="730"/>
    </row>
    <row r="631" spans="1:68" x14ac:dyDescent="0.2">
      <c r="A631" s="732"/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930"/>
      <c r="P631" s="796" t="s">
        <v>1022</v>
      </c>
      <c r="Q631" s="797"/>
      <c r="R631" s="797"/>
      <c r="S631" s="797"/>
      <c r="T631" s="797"/>
      <c r="U631" s="797"/>
      <c r="V631" s="772"/>
      <c r="W631" s="37" t="s">
        <v>68</v>
      </c>
      <c r="X631" s="729">
        <f>IFERROR(SUM(BM22:BM627),"0")</f>
        <v>17239.181818181816</v>
      </c>
      <c r="Y631" s="729">
        <f>IFERROR(SUM(BN22:BN627),"0")</f>
        <v>17276.903999999999</v>
      </c>
      <c r="Z631" s="37"/>
      <c r="AA631" s="730"/>
      <c r="AB631" s="730"/>
      <c r="AC631" s="730"/>
    </row>
    <row r="632" spans="1:68" x14ac:dyDescent="0.2">
      <c r="A632" s="732"/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930"/>
      <c r="P632" s="796" t="s">
        <v>1023</v>
      </c>
      <c r="Q632" s="797"/>
      <c r="R632" s="797"/>
      <c r="S632" s="797"/>
      <c r="T632" s="797"/>
      <c r="U632" s="797"/>
      <c r="V632" s="772"/>
      <c r="W632" s="37" t="s">
        <v>1024</v>
      </c>
      <c r="X632" s="38">
        <f>ROUNDUP(SUM(BO22:BO627),0)</f>
        <v>26</v>
      </c>
      <c r="Y632" s="38">
        <f>ROUNDUP(SUM(BP22:BP627),0)</f>
        <v>27</v>
      </c>
      <c r="Z632" s="37"/>
      <c r="AA632" s="730"/>
      <c r="AB632" s="730"/>
      <c r="AC632" s="730"/>
    </row>
    <row r="633" spans="1:68" x14ac:dyDescent="0.2">
      <c r="A633" s="732"/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930"/>
      <c r="P633" s="796" t="s">
        <v>1025</v>
      </c>
      <c r="Q633" s="797"/>
      <c r="R633" s="797"/>
      <c r="S633" s="797"/>
      <c r="T633" s="797"/>
      <c r="U633" s="797"/>
      <c r="V633" s="772"/>
      <c r="W633" s="37" t="s">
        <v>68</v>
      </c>
      <c r="X633" s="729">
        <f>GrossWeightTotal+PalletQtyTotal*25</f>
        <v>17889.181818181816</v>
      </c>
      <c r="Y633" s="729">
        <f>GrossWeightTotalR+PalletQtyTotalR*25</f>
        <v>17951.903999999999</v>
      </c>
      <c r="Z633" s="37"/>
      <c r="AA633" s="730"/>
      <c r="AB633" s="730"/>
      <c r="AC633" s="730"/>
    </row>
    <row r="634" spans="1:68" x14ac:dyDescent="0.2">
      <c r="A634" s="732"/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930"/>
      <c r="P634" s="796" t="s">
        <v>1026</v>
      </c>
      <c r="Q634" s="797"/>
      <c r="R634" s="797"/>
      <c r="S634" s="797"/>
      <c r="T634" s="797"/>
      <c r="U634" s="797"/>
      <c r="V634" s="772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2031.060606060606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2035</v>
      </c>
      <c r="Z634" s="37"/>
      <c r="AA634" s="730"/>
      <c r="AB634" s="730"/>
      <c r="AC634" s="730"/>
    </row>
    <row r="635" spans="1:68" ht="14.25" hidden="1" customHeight="1" x14ac:dyDescent="0.2">
      <c r="A635" s="732"/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930"/>
      <c r="P635" s="796" t="s">
        <v>1027</v>
      </c>
      <c r="Q635" s="797"/>
      <c r="R635" s="797"/>
      <c r="S635" s="797"/>
      <c r="T635" s="797"/>
      <c r="U635" s="797"/>
      <c r="V635" s="772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29.645099999999999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34" t="s">
        <v>87</v>
      </c>
      <c r="D637" s="784"/>
      <c r="E637" s="784"/>
      <c r="F637" s="784"/>
      <c r="G637" s="784"/>
      <c r="H637" s="735"/>
      <c r="I637" s="734" t="s">
        <v>302</v>
      </c>
      <c r="J637" s="784"/>
      <c r="K637" s="784"/>
      <c r="L637" s="784"/>
      <c r="M637" s="784"/>
      <c r="N637" s="784"/>
      <c r="O637" s="784"/>
      <c r="P637" s="784"/>
      <c r="Q637" s="784"/>
      <c r="R637" s="784"/>
      <c r="S637" s="784"/>
      <c r="T637" s="784"/>
      <c r="U637" s="784"/>
      <c r="V637" s="784"/>
      <c r="W637" s="735"/>
      <c r="X637" s="734" t="s">
        <v>637</v>
      </c>
      <c r="Y637" s="735"/>
      <c r="Z637" s="734" t="s">
        <v>721</v>
      </c>
      <c r="AA637" s="784"/>
      <c r="AB637" s="784"/>
      <c r="AC637" s="735"/>
      <c r="AD637" s="724" t="s">
        <v>800</v>
      </c>
      <c r="AE637" s="734" t="s">
        <v>902</v>
      </c>
      <c r="AF637" s="735"/>
    </row>
    <row r="638" spans="1:68" ht="14.25" customHeight="1" thickTop="1" x14ac:dyDescent="0.2">
      <c r="A638" s="1013" t="s">
        <v>1030</v>
      </c>
      <c r="B638" s="734" t="s">
        <v>62</v>
      </c>
      <c r="C638" s="734" t="s">
        <v>88</v>
      </c>
      <c r="D638" s="734" t="s">
        <v>115</v>
      </c>
      <c r="E638" s="734" t="s">
        <v>186</v>
      </c>
      <c r="F638" s="734" t="s">
        <v>220</v>
      </c>
      <c r="G638" s="734" t="s">
        <v>268</v>
      </c>
      <c r="H638" s="734" t="s">
        <v>87</v>
      </c>
      <c r="I638" s="734" t="s">
        <v>303</v>
      </c>
      <c r="J638" s="734" t="s">
        <v>331</v>
      </c>
      <c r="K638" s="734" t="s">
        <v>407</v>
      </c>
      <c r="L638" s="734" t="s">
        <v>418</v>
      </c>
      <c r="M638" s="734" t="s">
        <v>444</v>
      </c>
      <c r="N638" s="725"/>
      <c r="O638" s="734" t="s">
        <v>471</v>
      </c>
      <c r="P638" s="734" t="s">
        <v>474</v>
      </c>
      <c r="Q638" s="734" t="s">
        <v>483</v>
      </c>
      <c r="R638" s="734" t="s">
        <v>499</v>
      </c>
      <c r="S638" s="734" t="s">
        <v>509</v>
      </c>
      <c r="T638" s="734" t="s">
        <v>522</v>
      </c>
      <c r="U638" s="734" t="s">
        <v>533</v>
      </c>
      <c r="V638" s="734" t="s">
        <v>541</v>
      </c>
      <c r="W638" s="734" t="s">
        <v>624</v>
      </c>
      <c r="X638" s="734" t="s">
        <v>638</v>
      </c>
      <c r="Y638" s="734" t="s">
        <v>679</v>
      </c>
      <c r="Z638" s="734" t="s">
        <v>722</v>
      </c>
      <c r="AA638" s="734" t="s">
        <v>765</v>
      </c>
      <c r="AB638" s="734" t="s">
        <v>785</v>
      </c>
      <c r="AC638" s="734" t="s">
        <v>793</v>
      </c>
      <c r="AD638" s="734" t="s">
        <v>800</v>
      </c>
      <c r="AE638" s="734" t="s">
        <v>902</v>
      </c>
      <c r="AF638" s="734" t="s">
        <v>996</v>
      </c>
    </row>
    <row r="639" spans="1:68" ht="13.5" customHeight="1" thickBot="1" x14ac:dyDescent="0.25">
      <c r="A639" s="1014"/>
      <c r="B639" s="750"/>
      <c r="C639" s="750"/>
      <c r="D639" s="750"/>
      <c r="E639" s="750"/>
      <c r="F639" s="750"/>
      <c r="G639" s="750"/>
      <c r="H639" s="750"/>
      <c r="I639" s="750"/>
      <c r="J639" s="750"/>
      <c r="K639" s="750"/>
      <c r="L639" s="750"/>
      <c r="M639" s="750"/>
      <c r="N639" s="725"/>
      <c r="O639" s="750"/>
      <c r="P639" s="750"/>
      <c r="Q639" s="750"/>
      <c r="R639" s="750"/>
      <c r="S639" s="750"/>
      <c r="T639" s="750"/>
      <c r="U639" s="750"/>
      <c r="V639" s="750"/>
      <c r="W639" s="750"/>
      <c r="X639" s="750"/>
      <c r="Y639" s="750"/>
      <c r="Z639" s="750"/>
      <c r="AA639" s="750"/>
      <c r="AB639" s="750"/>
      <c r="AC639" s="750"/>
      <c r="AD639" s="750"/>
      <c r="AE639" s="750"/>
      <c r="AF639" s="750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450.90000000000003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9525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6510.2400000000007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33,33"/>
        <filter val="16 450,00"/>
        <filter val="166,67"/>
        <filter val="17 239,18"/>
        <filter val="17 889,18"/>
        <filter val="189,39"/>
        <filter val="2 000,00"/>
        <filter val="2 031,06"/>
        <filter val="26"/>
        <filter val="3 000,00"/>
        <filter val="3 500,00"/>
        <filter val="4 500,00"/>
        <filter val="450,00"/>
        <filter val="500,00"/>
        <filter val="7 500,00"/>
        <filter val="852,27"/>
      </filters>
    </filterColumn>
    <filterColumn colId="29" showButton="0"/>
    <filterColumn colId="30" showButton="0"/>
  </autoFilter>
  <mergeCells count="1128"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P170:T170"/>
    <mergeCell ref="P99:T99"/>
    <mergeCell ref="P468:T468"/>
    <mergeCell ref="D474:E474"/>
    <mergeCell ref="D66:E66"/>
    <mergeCell ref="W17:W18"/>
    <mergeCell ref="A45:O46"/>
    <mergeCell ref="A343:O344"/>
    <mergeCell ref="P328:T328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AC638:AC639"/>
    <mergeCell ref="D281:E281"/>
    <mergeCell ref="P260:V260"/>
    <mergeCell ref="P389:T389"/>
    <mergeCell ref="P454:T454"/>
    <mergeCell ref="D297:E297"/>
    <mergeCell ref="P259:V259"/>
    <mergeCell ref="D493:E493"/>
    <mergeCell ref="P619:V619"/>
    <mergeCell ref="P448:V448"/>
    <mergeCell ref="D558:E558"/>
    <mergeCell ref="D597:E597"/>
    <mergeCell ref="D572:E572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629:V629"/>
    <mergeCell ref="P330:V330"/>
    <mergeCell ref="D482:E482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587:E587"/>
    <mergeCell ref="A621:Z621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D380:E380"/>
    <mergeCell ref="D209:E209"/>
    <mergeCell ref="P166:T166"/>
    <mergeCell ref="P464:T464"/>
    <mergeCell ref="D147:E147"/>
    <mergeCell ref="D445:E445"/>
    <mergeCell ref="D301:E301"/>
    <mergeCell ref="A89:Z89"/>
    <mergeCell ref="P113:T113"/>
    <mergeCell ref="D100:E100"/>
    <mergeCell ref="P17:T18"/>
    <mergeCell ref="A229:Z229"/>
    <mergeCell ref="P129:T129"/>
    <mergeCell ref="P194:T194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178:V178"/>
    <mergeCell ref="A95:Z95"/>
    <mergeCell ref="P537:T537"/>
    <mergeCell ref="P573:T573"/>
    <mergeCell ref="D516:E516"/>
    <mergeCell ref="A569:Z569"/>
    <mergeCell ref="D523:E523"/>
    <mergeCell ref="P250:T250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237:Z237"/>
    <mergeCell ref="P353:T353"/>
    <mergeCell ref="P15:T16"/>
    <mergeCell ref="D352:E352"/>
    <mergeCell ref="P212:V212"/>
    <mergeCell ref="D111:E111"/>
    <mergeCell ref="D183:E183"/>
    <mergeCell ref="D517:E517"/>
    <mergeCell ref="A259:O260"/>
    <mergeCell ref="P55:T55"/>
    <mergeCell ref="P182:T182"/>
    <mergeCell ref="P417:V417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548:E548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P406:T406"/>
    <mergeCell ref="P64:V64"/>
    <mergeCell ref="P362:V362"/>
    <mergeCell ref="P191:V191"/>
    <mergeCell ref="A485:Z485"/>
    <mergeCell ref="A423:Z423"/>
    <mergeCell ref="A174:Z174"/>
    <mergeCell ref="A108:Z108"/>
    <mergeCell ref="D166:E166"/>
    <mergeCell ref="D464:E464"/>
    <mergeCell ref="D573:E573"/>
    <mergeCell ref="A442:O443"/>
    <mergeCell ref="P195:T195"/>
    <mergeCell ref="P529:T529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J638:J639"/>
    <mergeCell ref="P132:T132"/>
    <mergeCell ref="A357:Z357"/>
    <mergeCell ref="P603:V603"/>
    <mergeCell ref="P578:V578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P602:V602"/>
    <mergeCell ref="D492:E492"/>
    <mergeCell ref="P540:V540"/>
    <mergeCell ref="P305:T305"/>
    <mergeCell ref="A304:Z304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96:E96"/>
    <mergeCell ref="P344:V344"/>
    <mergeCell ref="A201:O202"/>
    <mergeCell ref="P306:V306"/>
    <mergeCell ref="A584:O585"/>
    <mergeCell ref="A628:O629"/>
    <mergeCell ref="P592:T592"/>
    <mergeCell ref="A638:A639"/>
    <mergeCell ref="D622:E622"/>
    <mergeCell ref="A617:Z617"/>
    <mergeCell ref="C637:H637"/>
    <mergeCell ref="P358:T358"/>
    <mergeCell ref="D230:E230"/>
    <mergeCell ref="D466:E466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P71:V71"/>
    <mergeCell ref="P202:V202"/>
    <mergeCell ref="P307:V307"/>
    <mergeCell ref="P380:T380"/>
    <mergeCell ref="A13:M13"/>
    <mergeCell ref="P424:T424"/>
    <mergeCell ref="D181:E181"/>
    <mergeCell ref="P91:T91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136:E136"/>
    <mergeCell ref="D434:E434"/>
    <mergeCell ref="P488:T488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