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C7CEEFE0-F8BA-45F0-9C62-1DE9DEEE6C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5" i="1" l="1"/>
  <c r="X624" i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242" i="1" l="1"/>
  <c r="Z138" i="1"/>
  <c r="Z212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Z293" i="1" s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Z416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Z484" i="1"/>
  <c r="H9" i="1"/>
  <c r="B635" i="1"/>
  <c r="X626" i="1"/>
  <c r="X627" i="1"/>
  <c r="Z23" i="1"/>
  <c r="Z26" i="1" s="1"/>
  <c r="BN23" i="1"/>
  <c r="Y626" i="1" s="1"/>
  <c r="Y628" i="1" s="1"/>
  <c r="Z25" i="1"/>
  <c r="BN25" i="1"/>
  <c r="Y26" i="1"/>
  <c r="X625" i="1"/>
  <c r="Z29" i="1"/>
  <c r="Z30" i="1" s="1"/>
  <c r="BN29" i="1"/>
  <c r="BP29" i="1"/>
  <c r="Y627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35" i="1"/>
  <c r="Z91" i="1"/>
  <c r="Z93" i="1" s="1"/>
  <c r="BN91" i="1"/>
  <c r="Y94" i="1"/>
  <c r="Z97" i="1"/>
  <c r="Z106" i="1" s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BN137" i="1"/>
  <c r="Z142" i="1"/>
  <c r="Z144" i="1" s="1"/>
  <c r="BN142" i="1"/>
  <c r="BP142" i="1"/>
  <c r="Y145" i="1"/>
  <c r="Z148" i="1"/>
  <c r="Z149" i="1" s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Z442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Z379" i="1" s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Z604" i="1" l="1"/>
  <c r="Z589" i="1"/>
  <c r="Z572" i="1"/>
  <c r="Z534" i="1"/>
  <c r="Z272" i="1"/>
  <c r="Z411" i="1"/>
  <c r="Z385" i="1"/>
  <c r="Y625" i="1"/>
  <c r="Z367" i="1"/>
  <c r="Z255" i="1"/>
  <c r="Z227" i="1"/>
  <c r="Z121" i="1"/>
  <c r="Z115" i="1"/>
  <c r="Z71" i="1"/>
  <c r="Z630" i="1" s="1"/>
  <c r="Y629" i="1"/>
  <c r="X628" i="1"/>
  <c r="Z234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<sst xmlns="http://schemas.openxmlformats.org/spreadsheetml/2006/main" count="2936" uniqueCount="1048">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</sst>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8" zoomScaleNormal="100" zoomScaleSheetLayoutView="100" workbookViewId="0">
      <selection activeCell="AA631" sqref="AA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55</v>
      </c>
      <c r="Y35" s="724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57.215277777777771</v>
      </c>
      <c r="BN35" s="64">
        <f>IFERROR(Y35*I35/H35,"0")</f>
        <v>67.410000000000011</v>
      </c>
      <c r="BO35" s="64">
        <f>IFERROR(1/J35*(X35/H35),"0")</f>
        <v>7.9571759259259259E-2</v>
      </c>
      <c r="BP35" s="64">
        <f>IFERROR(1/J35*(Y35/H35),"0")</f>
        <v>9.3750000000000014E-2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5.0925925925925926</v>
      </c>
      <c r="Y40" s="725">
        <f>IFERROR(Y35/H35,"0")+IFERROR(Y36/H36,"0")+IFERROR(Y37/H37,"0")+IFERROR(Y38/H38,"0")+IFERROR(Y39/H39,"0")</f>
        <v>6.0000000000000009</v>
      </c>
      <c r="Z40" s="725">
        <f>IFERROR(IF(Z35="",0,Z35),"0")+IFERROR(IF(Z36="",0,Z36),"0")+IFERROR(IF(Z37="",0,Z37),"0")+IFERROR(IF(Z38="",0,Z38),"0")+IFERROR(IF(Z39="",0,Z39),"0")</f>
        <v>0.11388000000000001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55</v>
      </c>
      <c r="Y41" s="725">
        <f>IFERROR(SUM(Y35:Y39),"0")</f>
        <v>64.800000000000011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8</v>
      </c>
      <c r="Y53" s="724">
        <f t="shared" si="0"/>
        <v>8</v>
      </c>
      <c r="Z53" s="36">
        <f>IFERROR(IF(Y53=0,"",ROUNDUP(Y53/H53,0)*0.00902),"")</f>
        <v>1.804E-2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8.42</v>
      </c>
      <c r="BN53" s="64">
        <f t="shared" si="2"/>
        <v>8.42</v>
      </c>
      <c r="BO53" s="64">
        <f t="shared" si="3"/>
        <v>1.5151515151515152E-2</v>
      </c>
      <c r="BP53" s="64">
        <f t="shared" si="4"/>
        <v>1.5151515151515152E-2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2</v>
      </c>
      <c r="Y56" s="725">
        <f>IFERROR(Y49/H49,"0")+IFERROR(Y50/H50,"0")+IFERROR(Y51/H51,"0")+IFERROR(Y52/H52,"0")+IFERROR(Y53/H53,"0")+IFERROR(Y54/H54,"0")+IFERROR(Y55/H55,"0")</f>
        <v>2</v>
      </c>
      <c r="Z56" s="725">
        <f>IFERROR(IF(Z49="",0,Z49),"0")+IFERROR(IF(Z50="",0,Z50),"0")+IFERROR(IF(Z51="",0,Z51),"0")+IFERROR(IF(Z52="",0,Z52),"0")+IFERROR(IF(Z53="",0,Z53),"0")+IFERROR(IF(Z54="",0,Z54),"0")+IFERROR(IF(Z55="",0,Z55),"0")</f>
        <v>1.804E-2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8</v>
      </c>
      <c r="Y57" s="725">
        <f>IFERROR(SUM(Y49:Y55),"0")</f>
        <v>8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20</v>
      </c>
      <c r="Y59" s="724">
        <f>IFERROR(IF(X59="",0,CEILING((X59/$H59),1)*$H59),"")</f>
        <v>21.6</v>
      </c>
      <c r="Z59" s="36">
        <f>IFERROR(IF(Y59=0,"",ROUNDUP(Y59/H59,0)*0.01898),"")</f>
        <v>3.7960000000000001E-2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20.805555555555554</v>
      </c>
      <c r="BN59" s="64">
        <f>IFERROR(Y59*I59/H59,"0")</f>
        <v>22.47</v>
      </c>
      <c r="BO59" s="64">
        <f>IFERROR(1/J59*(X59/H59),"0")</f>
        <v>2.8935185185185182E-2</v>
      </c>
      <c r="BP59" s="64">
        <f>IFERROR(1/J59*(Y59/H59),"0")</f>
        <v>3.125E-2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1.8518518518518516</v>
      </c>
      <c r="Y63" s="725">
        <f>IFERROR(Y59/H59,"0")+IFERROR(Y60/H60,"0")+IFERROR(Y61/H61,"0")+IFERROR(Y62/H62,"0")</f>
        <v>2</v>
      </c>
      <c r="Z63" s="725">
        <f>IFERROR(IF(Z59="",0,Z59),"0")+IFERROR(IF(Z60="",0,Z60),"0")+IFERROR(IF(Z61="",0,Z61),"0")+IFERROR(IF(Z62="",0,Z62),"0")</f>
        <v>3.7960000000000001E-2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20</v>
      </c>
      <c r="Y64" s="725">
        <f>IFERROR(SUM(Y59:Y62),"0")</f>
        <v>21.6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6</v>
      </c>
      <c r="Y70" s="724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6.3333333333333321</v>
      </c>
      <c r="BN70" s="64">
        <f>IFERROR(Y70*I70/H70,"0")</f>
        <v>7.6</v>
      </c>
      <c r="BO70" s="64">
        <f>IFERROR(1/J70*(X70/H70),"0")</f>
        <v>1.4245014245014245E-2</v>
      </c>
      <c r="BP70" s="64">
        <f>IFERROR(1/J70*(Y70/H70),"0")</f>
        <v>1.7094017094017096E-2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3.333333333333333</v>
      </c>
      <c r="Y71" s="725">
        <f>IFERROR(Y66/H66,"0")+IFERROR(Y67/H67,"0")+IFERROR(Y68/H68,"0")+IFERROR(Y69/H69,"0")+IFERROR(Y70/H70,"0")</f>
        <v>4</v>
      </c>
      <c r="Z71" s="725">
        <f>IFERROR(IF(Z66="",0,Z66),"0")+IFERROR(IF(Z67="",0,Z67),"0")+IFERROR(IF(Z68="",0,Z68),"0")+IFERROR(IF(Z69="",0,Z69),"0")+IFERROR(IF(Z70="",0,Z70),"0")</f>
        <v>2.0080000000000001E-2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6</v>
      </c>
      <c r="Y72" s="725">
        <f>IFERROR(SUM(Y66:Y70),"0")</f>
        <v>7.2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11</v>
      </c>
      <c r="Y90" s="724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11.443055555555555</v>
      </c>
      <c r="BN90" s="64">
        <f>IFERROR(Y90*I90/H90,"0")</f>
        <v>22.47</v>
      </c>
      <c r="BO90" s="64">
        <f>IFERROR(1/J90*(X90/H90),"0")</f>
        <v>1.591435185185185E-2</v>
      </c>
      <c r="BP90" s="64">
        <f>IFERROR(1/J90*(Y90/H90),"0")</f>
        <v>3.125E-2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39</v>
      </c>
      <c r="Y92" s="724">
        <f>IFERROR(IF(X92="",0,CEILING((X92/$H92),1)*$H92),"")</f>
        <v>40.5</v>
      </c>
      <c r="Z92" s="36">
        <f>IFERROR(IF(Y92=0,"",ROUNDUP(Y92/H92,0)*0.00902),"")</f>
        <v>8.1180000000000002E-2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40.82</v>
      </c>
      <c r="BN92" s="64">
        <f>IFERROR(Y92*I92/H92,"0")</f>
        <v>42.39</v>
      </c>
      <c r="BO92" s="64">
        <f>IFERROR(1/J92*(X92/H92),"0")</f>
        <v>6.5656565656565649E-2</v>
      </c>
      <c r="BP92" s="64">
        <f>IFERROR(1/J92*(Y92/H92),"0")</f>
        <v>6.8181818181818177E-2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9.6851851851851851</v>
      </c>
      <c r="Y93" s="725">
        <f>IFERROR(Y90/H90,"0")+IFERROR(Y91/H91,"0")+IFERROR(Y92/H92,"0")</f>
        <v>11</v>
      </c>
      <c r="Z93" s="725">
        <f>IFERROR(IF(Z90="",0,Z90),"0")+IFERROR(IF(Z91="",0,Z91),"0")+IFERROR(IF(Z92="",0,Z92),"0")</f>
        <v>0.11914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50</v>
      </c>
      <c r="Y94" s="725">
        <f>IFERROR(SUM(Y90:Y92),"0")</f>
        <v>62.1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19</v>
      </c>
      <c r="Y97" s="724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20.173928571428572</v>
      </c>
      <c r="BN97" s="64">
        <f t="shared" si="12"/>
        <v>26.757000000000001</v>
      </c>
      <c r="BO97" s="64">
        <f t="shared" si="13"/>
        <v>3.5342261904761904E-2</v>
      </c>
      <c r="BP97" s="64">
        <f t="shared" si="14"/>
        <v>4.6875E-2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20</v>
      </c>
      <c r="Y100" s="724">
        <f t="shared" si="10"/>
        <v>21.6</v>
      </c>
      <c r="Z100" s="36">
        <f>IFERROR(IF(Y100=0,"",ROUNDUP(Y100/H100,0)*0.00651),"")</f>
        <v>5.2080000000000001E-2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21.866666666666664</v>
      </c>
      <c r="BN100" s="64">
        <f t="shared" si="12"/>
        <v>23.616</v>
      </c>
      <c r="BO100" s="64">
        <f t="shared" si="13"/>
        <v>4.0700040700040699E-2</v>
      </c>
      <c r="BP100" s="64">
        <f t="shared" si="14"/>
        <v>4.3956043956043959E-2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9.6693121693121675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11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0.10902000000000001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39</v>
      </c>
      <c r="Y107" s="725">
        <f>IFERROR(SUM(Y96:Y105),"0")</f>
        <v>46.800000000000004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97</v>
      </c>
      <c r="Y111" s="724">
        <f>IFERROR(IF(X111="",0,CEILING((X111/$H111),1)*$H111),"")</f>
        <v>100.8</v>
      </c>
      <c r="Z111" s="36">
        <f>IFERROR(IF(Y111=0,"",ROUNDUP(Y111/H111,0)*0.01898),"")</f>
        <v>0.17082</v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100.76741071428572</v>
      </c>
      <c r="BN111" s="64">
        <f>IFERROR(Y111*I111/H111,"0")</f>
        <v>104.715</v>
      </c>
      <c r="BO111" s="64">
        <f>IFERROR(1/J111*(X111/H111),"0")</f>
        <v>0.13532366071428573</v>
      </c>
      <c r="BP111" s="64">
        <f>IFERROR(1/J111*(Y111/H111),"0")</f>
        <v>0.140625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37</v>
      </c>
      <c r="Y113" s="724">
        <f>IFERROR(IF(X113="",0,CEILING((X113/$H113),1)*$H113),"")</f>
        <v>40.5</v>
      </c>
      <c r="Z113" s="36">
        <f>IFERROR(IF(Y113=0,"",ROUNDUP(Y113/H113,0)*0.00902),"")</f>
        <v>8.1180000000000002E-2</v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38.726666666666667</v>
      </c>
      <c r="BN113" s="64">
        <f>IFERROR(Y113*I113/H113,"0")</f>
        <v>42.39</v>
      </c>
      <c r="BO113" s="64">
        <f>IFERROR(1/J113*(X113/H113),"0")</f>
        <v>6.2289562289562284E-2</v>
      </c>
      <c r="BP113" s="64">
        <f>IFERROR(1/J113*(Y113/H113),"0")</f>
        <v>6.8181818181818177E-2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16.882936507936506</v>
      </c>
      <c r="Y115" s="725">
        <f>IFERROR(Y110/H110,"0")+IFERROR(Y111/H111,"0")+IFERROR(Y112/H112,"0")+IFERROR(Y113/H113,"0")+IFERROR(Y114/H114,"0")</f>
        <v>18</v>
      </c>
      <c r="Z115" s="725">
        <f>IFERROR(IF(Z110="",0,Z110),"0")+IFERROR(IF(Z111="",0,Z111),"0")+IFERROR(IF(Z112="",0,Z112),"0")+IFERROR(IF(Z113="",0,Z113),"0")+IFERROR(IF(Z114="",0,Z114),"0")</f>
        <v>0.252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134</v>
      </c>
      <c r="Y116" s="725">
        <f>IFERROR(SUM(Y110:Y114),"0")</f>
        <v>141.30000000000001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16</v>
      </c>
      <c r="Y118" s="724">
        <f>IFERROR(IF(X118="",0,CEILING((X118/$H118),1)*$H118),"")</f>
        <v>21.6</v>
      </c>
      <c r="Z118" s="36">
        <f>IFERROR(IF(Y118=0,"",ROUNDUP(Y118/H118,0)*0.01898),"")</f>
        <v>3.7960000000000001E-2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16.644444444444442</v>
      </c>
      <c r="BN118" s="64">
        <f>IFERROR(Y118*I118/H118,"0")</f>
        <v>22.47</v>
      </c>
      <c r="BO118" s="64">
        <f>IFERROR(1/J118*(X118/H118),"0")</f>
        <v>2.3148148148148147E-2</v>
      </c>
      <c r="BP118" s="64">
        <f>IFERROR(1/J118*(Y118/H118),"0")</f>
        <v>3.125E-2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22</v>
      </c>
      <c r="Y120" s="724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10.648148148148149</v>
      </c>
      <c r="Y121" s="725">
        <f>IFERROR(Y118/H118,"0")+IFERROR(Y119/H119,"0")+IFERROR(Y120/H120,"0")</f>
        <v>12</v>
      </c>
      <c r="Z121" s="725">
        <f>IFERROR(IF(Z118="",0,Z118),"0")+IFERROR(IF(Z119="",0,Z119),"0")+IFERROR(IF(Z120="",0,Z120),"0")</f>
        <v>0.10306000000000001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38</v>
      </c>
      <c r="Y122" s="725">
        <f>IFERROR(SUM(Y118:Y120),"0")</f>
        <v>45.6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51</v>
      </c>
      <c r="Y125" s="724">
        <f t="shared" si="15"/>
        <v>58.800000000000004</v>
      </c>
      <c r="Z125" s="36">
        <f>IFERROR(IF(Y125=0,"",ROUNDUP(Y125/H125,0)*0.01898),"")</f>
        <v>0.13286000000000001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54.114642857142854</v>
      </c>
      <c r="BN125" s="64">
        <f t="shared" si="17"/>
        <v>62.391000000000005</v>
      </c>
      <c r="BO125" s="64">
        <f t="shared" si="18"/>
        <v>9.4866071428571425E-2</v>
      </c>
      <c r="BP125" s="64">
        <f t="shared" si="19"/>
        <v>0.109375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42</v>
      </c>
      <c r="Y129" s="724">
        <f t="shared" si="15"/>
        <v>43.2</v>
      </c>
      <c r="Z129" s="36">
        <f t="shared" si="20"/>
        <v>0.10416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45.919999999999995</v>
      </c>
      <c r="BN129" s="64">
        <f t="shared" si="17"/>
        <v>47.231999999999999</v>
      </c>
      <c r="BO129" s="64">
        <f t="shared" si="18"/>
        <v>8.5470085470085472E-2</v>
      </c>
      <c r="BP129" s="64">
        <f t="shared" si="19"/>
        <v>8.7912087912087919E-2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21.626984126984127</v>
      </c>
      <c r="Y133" s="725">
        <f>IFERROR(Y124/H124,"0")+IFERROR(Y125/H125,"0")+IFERROR(Y126/H126,"0")+IFERROR(Y127/H127,"0")+IFERROR(Y128/H128,"0")+IFERROR(Y129/H129,"0")+IFERROR(Y130/H130,"0")+IFERROR(Y131/H131,"0")+IFERROR(Y132/H132,"0")</f>
        <v>23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0.23702000000000001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93</v>
      </c>
      <c r="Y134" s="725">
        <f>IFERROR(SUM(Y124:Y132),"0")</f>
        <v>102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6</v>
      </c>
      <c r="Y177" s="724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6.3030303030303036</v>
      </c>
      <c r="BN177" s="64">
        <f>IFERROR(Y177*I177/H177,"0")</f>
        <v>8.32</v>
      </c>
      <c r="BO177" s="64">
        <f>IFERROR(1/J177*(X177/H177),"0")</f>
        <v>1.2950012950012951E-2</v>
      </c>
      <c r="BP177" s="64">
        <f>IFERROR(1/J177*(Y177/H177),"0")</f>
        <v>1.7094017094017096E-2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3.0303030303030303</v>
      </c>
      <c r="Y178" s="725">
        <f>IFERROR(Y177/H177,"0")</f>
        <v>4</v>
      </c>
      <c r="Z178" s="725">
        <f>IFERROR(IF(Z177="",0,Z177),"0")</f>
        <v>2.0080000000000001E-2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6</v>
      </c>
      <c r="Y179" s="725">
        <f>IFERROR(SUM(Y177:Y177),"0")</f>
        <v>7.92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28</v>
      </c>
      <c r="Y182" s="724">
        <f t="shared" si="21"/>
        <v>29.400000000000002</v>
      </c>
      <c r="Z182" s="36">
        <f>IFERROR(IF(Y182=0,"",ROUNDUP(Y182/H182,0)*0.00902),"")</f>
        <v>6.3140000000000002E-2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29.799999999999997</v>
      </c>
      <c r="BN182" s="64">
        <f t="shared" si="23"/>
        <v>31.29</v>
      </c>
      <c r="BO182" s="64">
        <f t="shared" si="24"/>
        <v>5.0505050505050504E-2</v>
      </c>
      <c r="BP182" s="64">
        <f t="shared" si="25"/>
        <v>5.3030303030303032E-2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18</v>
      </c>
      <c r="Y184" s="724">
        <f t="shared" si="21"/>
        <v>21</v>
      </c>
      <c r="Z184" s="36">
        <f>IFERROR(IF(Y184=0,"",ROUNDUP(Y184/H184,0)*0.00902),"")</f>
        <v>4.5100000000000001E-2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18.899999999999999</v>
      </c>
      <c r="BN184" s="64">
        <f t="shared" si="23"/>
        <v>22.049999999999997</v>
      </c>
      <c r="BO184" s="64">
        <f t="shared" si="24"/>
        <v>3.2467532467532464E-2</v>
      </c>
      <c r="BP184" s="64">
        <f t="shared" si="25"/>
        <v>3.787878787878788E-2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6</v>
      </c>
      <c r="Y185" s="724">
        <f t="shared" si="21"/>
        <v>6.3000000000000007</v>
      </c>
      <c r="Z185" s="36">
        <f>IFERROR(IF(Y185=0,"",ROUNDUP(Y185/H185,0)*0.00502),"")</f>
        <v>1.506E-2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6.371428571428571</v>
      </c>
      <c r="BN185" s="64">
        <f t="shared" si="23"/>
        <v>6.69</v>
      </c>
      <c r="BO185" s="64">
        <f t="shared" si="24"/>
        <v>1.2210012210012212E-2</v>
      </c>
      <c r="BP185" s="64">
        <f t="shared" si="25"/>
        <v>1.2820512820512822E-2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22</v>
      </c>
      <c r="Y187" s="724">
        <f t="shared" si="21"/>
        <v>23.1</v>
      </c>
      <c r="Z187" s="36">
        <f>IFERROR(IF(Y187=0,"",ROUNDUP(Y187/H187,0)*0.00502),"")</f>
        <v>5.5220000000000005E-2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23.047619047619051</v>
      </c>
      <c r="BN187" s="64">
        <f t="shared" si="23"/>
        <v>24.200000000000003</v>
      </c>
      <c r="BO187" s="64">
        <f t="shared" si="24"/>
        <v>4.4770044770044773E-2</v>
      </c>
      <c r="BP187" s="64">
        <f t="shared" si="25"/>
        <v>4.7008547008547015E-2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24.285714285714285</v>
      </c>
      <c r="Y190" s="725">
        <f>IFERROR(Y181/H181,"0")+IFERROR(Y182/H182,"0")+IFERROR(Y183/H183,"0")+IFERROR(Y184/H184,"0")+IFERROR(Y185/H185,"0")+IFERROR(Y186/H186,"0")+IFERROR(Y187/H187,"0")+IFERROR(Y188/H188,"0")+IFERROR(Y189/H189,"0")</f>
        <v>26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0.17852000000000001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74</v>
      </c>
      <c r="Y191" s="725">
        <f>IFERROR(SUM(Y181:Y189),"0")</f>
        <v>79.800000000000011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74</v>
      </c>
      <c r="Y205" s="724">
        <f t="shared" si="26"/>
        <v>75.600000000000009</v>
      </c>
      <c r="Z205" s="36">
        <f>IFERROR(IF(Y205=0,"",ROUNDUP(Y205/H205,0)*0.00902),"")</f>
        <v>0.12628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76.87777777777778</v>
      </c>
      <c r="BN205" s="64">
        <f t="shared" si="28"/>
        <v>78.540000000000006</v>
      </c>
      <c r="BO205" s="64">
        <f t="shared" si="29"/>
        <v>0.10381593714927048</v>
      </c>
      <c r="BP205" s="64">
        <f t="shared" si="30"/>
        <v>0.10606060606060606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60</v>
      </c>
      <c r="Y207" s="724">
        <f t="shared" si="26"/>
        <v>64.800000000000011</v>
      </c>
      <c r="Z207" s="36">
        <f>IFERROR(IF(Y207=0,"",ROUNDUP(Y207/H207,0)*0.00902),"")</f>
        <v>0.10824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62.333333333333336</v>
      </c>
      <c r="BN207" s="64">
        <f t="shared" si="28"/>
        <v>67.320000000000007</v>
      </c>
      <c r="BO207" s="64">
        <f t="shared" si="29"/>
        <v>8.4175084175084181E-2</v>
      </c>
      <c r="BP207" s="64">
        <f t="shared" si="30"/>
        <v>9.0909090909090925E-2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5</v>
      </c>
      <c r="Y208" s="724">
        <f t="shared" si="26"/>
        <v>5.4</v>
      </c>
      <c r="Z208" s="36">
        <f>IFERROR(IF(Y208=0,"",ROUNDUP(Y208/H208,0)*0.00502),"")</f>
        <v>1.506E-2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5.3611111111111116</v>
      </c>
      <c r="BN208" s="64">
        <f t="shared" si="28"/>
        <v>5.79</v>
      </c>
      <c r="BO208" s="64">
        <f t="shared" si="29"/>
        <v>1.1870845204178538E-2</v>
      </c>
      <c r="BP208" s="64">
        <f t="shared" si="30"/>
        <v>1.2820512820512822E-2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7</v>
      </c>
      <c r="Y209" s="724">
        <f t="shared" si="2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7.3888888888888884</v>
      </c>
      <c r="BN209" s="64">
        <f t="shared" si="28"/>
        <v>7.6</v>
      </c>
      <c r="BO209" s="64">
        <f t="shared" si="29"/>
        <v>1.6619183285849954E-2</v>
      </c>
      <c r="BP209" s="64">
        <f t="shared" si="30"/>
        <v>1.7094017094017096E-2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6</v>
      </c>
      <c r="Y211" s="724">
        <f t="shared" si="26"/>
        <v>7.2</v>
      </c>
      <c r="Z211" s="36">
        <f>IFERROR(IF(Y211=0,"",ROUNDUP(Y211/H211,0)*0.00502),"")</f>
        <v>2.0080000000000001E-2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6.3333333333333321</v>
      </c>
      <c r="BN211" s="64">
        <f t="shared" si="28"/>
        <v>7.6</v>
      </c>
      <c r="BO211" s="64">
        <f t="shared" si="29"/>
        <v>1.4245014245014245E-2</v>
      </c>
      <c r="BP211" s="64">
        <f t="shared" si="30"/>
        <v>1.7094017094017096E-2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34.814814814814817</v>
      </c>
      <c r="Y212" s="725">
        <f>IFERROR(Y204/H204,"0")+IFERROR(Y205/H205,"0")+IFERROR(Y206/H206,"0")+IFERROR(Y207/H207,"0")+IFERROR(Y208/H208,"0")+IFERROR(Y209/H209,"0")+IFERROR(Y210/H210,"0")+IFERROR(Y211/H211,"0")</f>
        <v>37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0.28974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152</v>
      </c>
      <c r="Y213" s="725">
        <f>IFERROR(SUM(Y204:Y211),"0")</f>
        <v>160.20000000000002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29</v>
      </c>
      <c r="Y218" s="724">
        <f t="shared" si="31"/>
        <v>34.799999999999997</v>
      </c>
      <c r="Z218" s="36">
        <f>IFERROR(IF(Y218=0,"",ROUNDUP(Y218/H218,0)*0.01898),"")</f>
        <v>7.5920000000000001E-2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30.730000000000004</v>
      </c>
      <c r="BN218" s="64">
        <f t="shared" si="33"/>
        <v>36.875999999999998</v>
      </c>
      <c r="BO218" s="64">
        <f t="shared" si="34"/>
        <v>5.2083333333333336E-2</v>
      </c>
      <c r="BP218" s="64">
        <f t="shared" si="35"/>
        <v>6.25E-2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46</v>
      </c>
      <c r="Y219" s="724">
        <f t="shared" si="31"/>
        <v>48</v>
      </c>
      <c r="Z219" s="36">
        <f t="shared" ref="Z219:Z226" si="36">IFERROR(IF(Y219=0,"",ROUNDUP(Y219/H219,0)*0.00651),"")</f>
        <v>0.13020000000000001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51.174999999999997</v>
      </c>
      <c r="BN219" s="64">
        <f t="shared" si="33"/>
        <v>53.4</v>
      </c>
      <c r="BO219" s="64">
        <f t="shared" si="34"/>
        <v>0.10531135531135533</v>
      </c>
      <c r="BP219" s="64">
        <f t="shared" si="35"/>
        <v>0.1098901098901099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27</v>
      </c>
      <c r="Y221" s="724">
        <f t="shared" si="31"/>
        <v>28.799999999999997</v>
      </c>
      <c r="Z221" s="36">
        <f t="shared" si="36"/>
        <v>7.8119999999999995E-2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29.835000000000001</v>
      </c>
      <c r="BN221" s="64">
        <f t="shared" si="33"/>
        <v>31.824000000000002</v>
      </c>
      <c r="BO221" s="64">
        <f t="shared" si="34"/>
        <v>6.1813186813186816E-2</v>
      </c>
      <c r="BP221" s="64">
        <f t="shared" si="35"/>
        <v>6.5934065934065936E-2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27</v>
      </c>
      <c r="Y222" s="724">
        <f t="shared" si="31"/>
        <v>28.799999999999997</v>
      </c>
      <c r="Z222" s="36">
        <f t="shared" si="36"/>
        <v>7.8119999999999995E-2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29.835000000000001</v>
      </c>
      <c r="BN222" s="64">
        <f t="shared" si="33"/>
        <v>31.824000000000002</v>
      </c>
      <c r="BO222" s="64">
        <f t="shared" si="34"/>
        <v>6.1813186813186816E-2</v>
      </c>
      <c r="BP222" s="64">
        <f t="shared" si="35"/>
        <v>6.5934065934065936E-2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27</v>
      </c>
      <c r="Y224" s="724">
        <f t="shared" si="31"/>
        <v>28.799999999999997</v>
      </c>
      <c r="Z224" s="36">
        <f t="shared" si="36"/>
        <v>7.8119999999999995E-2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29.835000000000001</v>
      </c>
      <c r="BN224" s="64">
        <f t="shared" si="33"/>
        <v>31.824000000000002</v>
      </c>
      <c r="BO224" s="64">
        <f t="shared" si="34"/>
        <v>6.1813186813186816E-2</v>
      </c>
      <c r="BP224" s="64">
        <f t="shared" si="35"/>
        <v>6.5934065934065936E-2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25</v>
      </c>
      <c r="Y225" s="724">
        <f t="shared" si="31"/>
        <v>26.4</v>
      </c>
      <c r="Z225" s="36">
        <f t="shared" si="36"/>
        <v>7.1610000000000007E-2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27.687500000000004</v>
      </c>
      <c r="BN225" s="64">
        <f t="shared" si="33"/>
        <v>29.238</v>
      </c>
      <c r="BO225" s="64">
        <f t="shared" si="34"/>
        <v>5.7234432234432246E-2</v>
      </c>
      <c r="BP225" s="64">
        <f t="shared" si="35"/>
        <v>6.0439560439560447E-2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66.666666666666671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71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0.51208999999999993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181</v>
      </c>
      <c r="Y228" s="725">
        <f>IFERROR(SUM(Y215:Y226),"0")</f>
        <v>195.6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6</v>
      </c>
      <c r="Y232" s="724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6.6300000000000008</v>
      </c>
      <c r="BN232" s="64">
        <f>IFERROR(Y232*I232/H232,"0")</f>
        <v>7.9560000000000004</v>
      </c>
      <c r="BO232" s="64">
        <f>IFERROR(1/J232*(X232/H232),"0")</f>
        <v>1.3736263736263738E-2</v>
      </c>
      <c r="BP232" s="64">
        <f>IFERROR(1/J232*(Y232/H232),"0")</f>
        <v>1.6483516483516484E-2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2.5</v>
      </c>
      <c r="Y234" s="725">
        <f>IFERROR(Y230/H230,"0")+IFERROR(Y231/H231,"0")+IFERROR(Y232/H232,"0")+IFERROR(Y233/H233,"0")</f>
        <v>3</v>
      </c>
      <c r="Z234" s="725">
        <f>IFERROR(IF(Z230="",0,Z230),"0")+IFERROR(IF(Z231="",0,Z231),"0")+IFERROR(IF(Z232="",0,Z232),"0")+IFERROR(IF(Z233="",0,Z233),"0")</f>
        <v>1.9529999999999999E-2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6</v>
      </c>
      <c r="Y235" s="725">
        <f>IFERROR(SUM(Y230:Y233),"0")</f>
        <v>7.1999999999999993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4</v>
      </c>
      <c r="Y290" s="724">
        <f>IFERROR(IF(X290="",0,CEILING((X290/$H290),1)*$H290),"")</f>
        <v>4.8</v>
      </c>
      <c r="Z290" s="36">
        <f>IFERROR(IF(Y290=0,"",ROUNDUP(Y290/H290,0)*0.00651),"")</f>
        <v>1.302E-2</v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4.4200000000000008</v>
      </c>
      <c r="BN290" s="64">
        <f>IFERROR(Y290*I290/H290,"0")</f>
        <v>5.3040000000000003</v>
      </c>
      <c r="BO290" s="64">
        <f>IFERROR(1/J290*(X290/H290),"0")</f>
        <v>9.1575091575091579E-3</v>
      </c>
      <c r="BP290" s="64">
        <f>IFERROR(1/J290*(Y290/H290),"0")</f>
        <v>1.098901098901099E-2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13</v>
      </c>
      <c r="Y291" s="724">
        <f>IFERROR(IF(X291="",0,CEILING((X291/$H291),1)*$H291),"")</f>
        <v>14.399999999999999</v>
      </c>
      <c r="Z291" s="36">
        <f>IFERROR(IF(Y291=0,"",ROUNDUP(Y291/H291,0)*0.00651),"")</f>
        <v>3.9059999999999997E-2</v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13.975</v>
      </c>
      <c r="BN291" s="64">
        <f>IFERROR(Y291*I291/H291,"0")</f>
        <v>15.479999999999999</v>
      </c>
      <c r="BO291" s="64">
        <f>IFERROR(1/J291*(X291/H291),"0")</f>
        <v>2.9761904761904767E-2</v>
      </c>
      <c r="BP291" s="64">
        <f>IFERROR(1/J291*(Y291/H291),"0")</f>
        <v>3.2967032967032968E-2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7.0833333333333339</v>
      </c>
      <c r="Y293" s="725">
        <f>IFERROR(Y288/H288,"0")+IFERROR(Y289/H289,"0")+IFERROR(Y290/H290,"0")+IFERROR(Y291/H291,"0")+IFERROR(Y292/H292,"0")</f>
        <v>8</v>
      </c>
      <c r="Z293" s="725">
        <f>IFERROR(IF(Z288="",0,Z288),"0")+IFERROR(IF(Z289="",0,Z289),"0")+IFERROR(IF(Z290="",0,Z290),"0")+IFERROR(IF(Z291="",0,Z291),"0")+IFERROR(IF(Z292="",0,Z292),"0")</f>
        <v>5.2080000000000001E-2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17</v>
      </c>
      <c r="Y294" s="725">
        <f>IFERROR(SUM(Y288:Y292),"0")</f>
        <v>19.2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4</v>
      </c>
      <c r="Y346" s="724">
        <f t="shared" si="47"/>
        <v>10.8</v>
      </c>
      <c r="Z346" s="36">
        <f>IFERROR(IF(Y346=0,"",ROUNDUP(Y346/H346,0)*0.01898),"")</f>
        <v>1.898E-2</v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4.1611111111111105</v>
      </c>
      <c r="BN346" s="64">
        <f t="shared" si="49"/>
        <v>11.234999999999999</v>
      </c>
      <c r="BO346" s="64">
        <f t="shared" si="50"/>
        <v>5.7870370370370367E-3</v>
      </c>
      <c r="BP346" s="64">
        <f t="shared" si="51"/>
        <v>1.5625E-2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0.37037037037037035</v>
      </c>
      <c r="Y351" s="725">
        <f>IFERROR(Y343/H343,"0")+IFERROR(Y344/H344,"0")+IFERROR(Y345/H345,"0")+IFERROR(Y346/H346,"0")+IFERROR(Y347/H347,"0")+IFERROR(Y348/H348,"0")+IFERROR(Y349/H349,"0")+IFERROR(Y350/H350,"0")</f>
        <v>1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1.898E-2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4</v>
      </c>
      <c r="Y352" s="725">
        <f>IFERROR(SUM(Y343:Y350),"0")</f>
        <v>10.8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51</v>
      </c>
      <c r="Y371" s="724">
        <f>IFERROR(IF(X371="",0,CEILING((X371/$H371),1)*$H371),"")</f>
        <v>54.6</v>
      </c>
      <c r="Z371" s="36">
        <f>IFERROR(IF(Y371=0,"",ROUNDUP(Y371/H371,0)*0.01898),"")</f>
        <v>0.13286000000000001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54.393461538461551</v>
      </c>
      <c r="BN371" s="64">
        <f>IFERROR(Y371*I371/H371,"0")</f>
        <v>58.233000000000011</v>
      </c>
      <c r="BO371" s="64">
        <f>IFERROR(1/J371*(X371/H371),"0")</f>
        <v>0.10216346153846154</v>
      </c>
      <c r="BP371" s="64">
        <f>IFERROR(1/J371*(Y371/H371),"0")</f>
        <v>0.109375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6.5384615384615383</v>
      </c>
      <c r="Y373" s="725">
        <f>IFERROR(Y370/H370,"0")+IFERROR(Y371/H371,"0")+IFERROR(Y372/H372,"0")</f>
        <v>7</v>
      </c>
      <c r="Z373" s="725">
        <f>IFERROR(IF(Z370="",0,Z370),"0")+IFERROR(IF(Z371="",0,Z371),"0")+IFERROR(IF(Z372="",0,Z372),"0")</f>
        <v>0.13286000000000001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51</v>
      </c>
      <c r="Y374" s="725">
        <f>IFERROR(SUM(Y370:Y372),"0")</f>
        <v>54.6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7</v>
      </c>
      <c r="Y389" s="724">
        <f>IFERROR(IF(X389="",0,CEILING((X389/$H389),1)*$H389),"")</f>
        <v>7.2</v>
      </c>
      <c r="Z389" s="36">
        <f>IFERROR(IF(Y389=0,"",ROUNDUP(Y389/H389,0)*0.00651),"")</f>
        <v>2.6040000000000001E-2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7.8866666666666667</v>
      </c>
      <c r="BN389" s="64">
        <f>IFERROR(Y389*I389/H389,"0")</f>
        <v>8.1120000000000001</v>
      </c>
      <c r="BO389" s="64">
        <f>IFERROR(1/J389*(X389/H389),"0")</f>
        <v>2.1367521367521368E-2</v>
      </c>
      <c r="BP389" s="64">
        <f>IFERROR(1/J389*(Y389/H389),"0")</f>
        <v>2.197802197802198E-2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3.8888888888888888</v>
      </c>
      <c r="Y390" s="725">
        <f>IFERROR(Y389/H389,"0")</f>
        <v>4</v>
      </c>
      <c r="Z390" s="725">
        <f>IFERROR(IF(Z389="",0,Z389),"0")</f>
        <v>2.6040000000000001E-2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7</v>
      </c>
      <c r="Y391" s="725">
        <f>IFERROR(SUM(Y389:Y389),"0")</f>
        <v>7.2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381</v>
      </c>
      <c r="Y401" s="724">
        <f t="shared" ref="Y401:Y410" si="57">IFERROR(IF(X401="",0,CEILING((X401/$H401),1)*$H401),"")</f>
        <v>390</v>
      </c>
      <c r="Z401" s="36">
        <f>IFERROR(IF(Y401=0,"",ROUNDUP(Y401/H401,0)*0.02175),"")</f>
        <v>0.5655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393.19200000000001</v>
      </c>
      <c r="BN401" s="64">
        <f t="shared" ref="BN401:BN410" si="59">IFERROR(Y401*I401/H401,"0")</f>
        <v>402.47999999999996</v>
      </c>
      <c r="BO401" s="64">
        <f t="shared" ref="BO401:BO410" si="60">IFERROR(1/J401*(X401/H401),"0")</f>
        <v>0.52916666666666656</v>
      </c>
      <c r="BP401" s="64">
        <f t="shared" ref="BP401:BP410" si="61">IFERROR(1/J401*(Y401/H401),"0")</f>
        <v>0.54166666666666663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168</v>
      </c>
      <c r="Y403" s="724">
        <f t="shared" si="57"/>
        <v>180</v>
      </c>
      <c r="Z403" s="36">
        <f>IFERROR(IF(Y403=0,"",ROUNDUP(Y403/H403,0)*0.02175),"")</f>
        <v>0.26100000000000001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173.376</v>
      </c>
      <c r="BN403" s="64">
        <f t="shared" si="59"/>
        <v>185.76000000000002</v>
      </c>
      <c r="BO403" s="64">
        <f t="shared" si="60"/>
        <v>0.23333333333333331</v>
      </c>
      <c r="BP403" s="64">
        <f t="shared" si="61"/>
        <v>0.25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55</v>
      </c>
      <c r="Y405" s="724">
        <f t="shared" si="57"/>
        <v>60</v>
      </c>
      <c r="Z405" s="36">
        <f>IFERROR(IF(Y405=0,"",ROUNDUP(Y405/H405,0)*0.02175),"")</f>
        <v>8.6999999999999994E-2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56.76</v>
      </c>
      <c r="BN405" s="64">
        <f t="shared" si="59"/>
        <v>61.92</v>
      </c>
      <c r="BO405" s="64">
        <f t="shared" si="60"/>
        <v>7.6388888888888881E-2</v>
      </c>
      <c r="BP405" s="64">
        <f t="shared" si="61"/>
        <v>8.3333333333333329E-2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40.266666666666659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42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0.91349999999999998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604</v>
      </c>
      <c r="Y412" s="725">
        <f>IFERROR(SUM(Y401:Y410),"0")</f>
        <v>630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199</v>
      </c>
      <c r="Y414" s="724">
        <f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205.36799999999999</v>
      </c>
      <c r="BN414" s="64">
        <f>IFERROR(Y414*I414/H414,"0")</f>
        <v>216.72</v>
      </c>
      <c r="BO414" s="64">
        <f>IFERROR(1/J414*(X414/H414),"0")</f>
        <v>0.27638888888888891</v>
      </c>
      <c r="BP414" s="64">
        <f>IFERROR(1/J414*(Y414/H414),"0")</f>
        <v>0.29166666666666663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13.266666666666667</v>
      </c>
      <c r="Y416" s="725">
        <f>IFERROR(Y414/H414,"0")+IFERROR(Y415/H415,"0")</f>
        <v>14</v>
      </c>
      <c r="Z416" s="725">
        <f>IFERROR(IF(Z414="",0,Z414),"0")+IFERROR(IF(Z415="",0,Z415),"0")</f>
        <v>0.30449999999999999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199</v>
      </c>
      <c r="Y417" s="725">
        <f>IFERROR(SUM(Y414:Y415),"0")</f>
        <v>210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46</v>
      </c>
      <c r="Y420" s="724">
        <f>IFERROR(IF(X420="",0,CEILING((X420/$H420),1)*$H420),"")</f>
        <v>54</v>
      </c>
      <c r="Z420" s="36">
        <f>IFERROR(IF(Y420=0,"",ROUNDUP(Y420/H420,0)*0.01898),"")</f>
        <v>0.11388000000000001</v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48.652666666666669</v>
      </c>
      <c r="BN420" s="64">
        <f>IFERROR(Y420*I420/H420,"0")</f>
        <v>57.113999999999997</v>
      </c>
      <c r="BO420" s="64">
        <f>IFERROR(1/J420*(X420/H420),"0")</f>
        <v>7.9861111111111105E-2</v>
      </c>
      <c r="BP420" s="64">
        <f>IFERROR(1/J420*(Y420/H420),"0")</f>
        <v>9.375E-2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5.1111111111111107</v>
      </c>
      <c r="Y421" s="725">
        <f>IFERROR(Y419/H419,"0")+IFERROR(Y420/H420,"0")</f>
        <v>6</v>
      </c>
      <c r="Z421" s="725">
        <f>IFERROR(IF(Z419="",0,Z419),"0")+IFERROR(IF(Z420="",0,Z420),"0")</f>
        <v>0.11388000000000001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46</v>
      </c>
      <c r="Y422" s="725">
        <f>IFERROR(SUM(Y419:Y420),"0")</f>
        <v>54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54</v>
      </c>
      <c r="Y424" s="724">
        <f>IFERROR(IF(X424="",0,CEILING((X424/$H424),1)*$H424),"")</f>
        <v>54</v>
      </c>
      <c r="Z424" s="36">
        <f>IFERROR(IF(Y424=0,"",ROUNDUP(Y424/H424,0)*0.01898),"")</f>
        <v>0.11388000000000001</v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57.113999999999997</v>
      </c>
      <c r="BN424" s="64">
        <f>IFERROR(Y424*I424/H424,"0")</f>
        <v>57.113999999999997</v>
      </c>
      <c r="BO424" s="64">
        <f>IFERROR(1/J424*(X424/H424),"0")</f>
        <v>9.375E-2</v>
      </c>
      <c r="BP424" s="64">
        <f>IFERROR(1/J424*(Y424/H424),"0")</f>
        <v>9.375E-2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6</v>
      </c>
      <c r="Y425" s="725">
        <f>IFERROR(Y424/H424,"0")</f>
        <v>6</v>
      </c>
      <c r="Z425" s="725">
        <f>IFERROR(IF(Z424="",0,Z424),"0")</f>
        <v>0.11388000000000001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54</v>
      </c>
      <c r="Y426" s="725">
        <f>IFERROR(SUM(Y424:Y424),"0")</f>
        <v>54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36</v>
      </c>
      <c r="Y445" s="724">
        <f>IFERROR(IF(X445="",0,CEILING((X445/$H445),1)*$H445),"")</f>
        <v>36</v>
      </c>
      <c r="Z445" s="36">
        <f>IFERROR(IF(Y445=0,"",ROUNDUP(Y445/H445,0)*0.01898),"")</f>
        <v>7.5920000000000001E-2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38.076000000000001</v>
      </c>
      <c r="BN445" s="64">
        <f>IFERROR(Y445*I445/H445,"0")</f>
        <v>38.076000000000001</v>
      </c>
      <c r="BO445" s="64">
        <f>IFERROR(1/J445*(X445/H445),"0")</f>
        <v>6.25E-2</v>
      </c>
      <c r="BP445" s="64">
        <f>IFERROR(1/J445*(Y445/H445),"0")</f>
        <v>6.25E-2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4</v>
      </c>
      <c r="Y450" s="725">
        <f>IFERROR(Y445/H445,"0")+IFERROR(Y446/H446,"0")+IFERROR(Y447/H447,"0")+IFERROR(Y448/H448,"0")+IFERROR(Y449/H449,"0")</f>
        <v>4</v>
      </c>
      <c r="Z450" s="725">
        <f>IFERROR(IF(Z445="",0,Z445),"0")+IFERROR(IF(Z446="",0,Z446),"0")+IFERROR(IF(Z447="",0,Z447),"0")+IFERROR(IF(Z448="",0,Z448),"0")+IFERROR(IF(Z449="",0,Z449),"0")</f>
        <v>7.5920000000000001E-2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36</v>
      </c>
      <c r="Y451" s="725">
        <f>IFERROR(SUM(Y445:Y449),"0")</f>
        <v>36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54</v>
      </c>
      <c r="Y459" s="724">
        <f t="shared" ref="Y459:Y472" si="67">IFERROR(IF(X459="",0,CEILING((X459/$H459),1)*$H459),"")</f>
        <v>54</v>
      </c>
      <c r="Z459" s="36">
        <f>IFERROR(IF(Y459=0,"",ROUNDUP(Y459/H459,0)*0.00902),"")</f>
        <v>9.0200000000000002E-2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56.099999999999994</v>
      </c>
      <c r="BN459" s="64">
        <f t="shared" ref="BN459:BN472" si="69">IFERROR(Y459*I459/H459,"0")</f>
        <v>56.099999999999994</v>
      </c>
      <c r="BO459" s="64">
        <f t="shared" ref="BO459:BO472" si="70">IFERROR(1/J459*(X459/H459),"0")</f>
        <v>7.575757575757576E-2</v>
      </c>
      <c r="BP459" s="64">
        <f t="shared" ref="BP459:BP472" si="71">IFERROR(1/J459*(Y459/H459),"0")</f>
        <v>7.575757575757576E-2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10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9.0200000000000002E-2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54</v>
      </c>
      <c r="Y474" s="725">
        <f>IFERROR(SUM(Y459:Y472),"0")</f>
        <v>54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58</v>
      </c>
      <c r="Y487" s="724">
        <f>IFERROR(IF(X487="",0,CEILING((X487/$H487),1)*$H487),"")</f>
        <v>59.400000000000006</v>
      </c>
      <c r="Z487" s="36">
        <f>IFERROR(IF(Y487=0,"",ROUNDUP(Y487/H487,0)*0.00902),"")</f>
        <v>9.9220000000000003E-2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60.255555555555553</v>
      </c>
      <c r="BN487" s="64">
        <f>IFERROR(Y487*I487/H487,"0")</f>
        <v>61.71</v>
      </c>
      <c r="BO487" s="64">
        <f>IFERROR(1/J487*(X487/H487),"0")</f>
        <v>8.1369248035914707E-2</v>
      </c>
      <c r="BP487" s="64">
        <f>IFERROR(1/J487*(Y487/H487),"0")</f>
        <v>8.3333333333333343E-2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10.74074074074074</v>
      </c>
      <c r="Y491" s="725">
        <f>IFERROR(Y487/H487,"0")+IFERROR(Y488/H488,"0")+IFERROR(Y489/H489,"0")+IFERROR(Y490/H490,"0")</f>
        <v>11</v>
      </c>
      <c r="Z491" s="725">
        <f>IFERROR(IF(Z487="",0,Z487),"0")+IFERROR(IF(Z488="",0,Z488),"0")+IFERROR(IF(Z489="",0,Z489),"0")+IFERROR(IF(Z490="",0,Z490),"0")</f>
        <v>9.9220000000000003E-2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58</v>
      </c>
      <c r="Y492" s="725">
        <f>IFERROR(SUM(Y487:Y490),"0")</f>
        <v>59.400000000000006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26</v>
      </c>
      <c r="Y512" s="724">
        <f t="shared" si="73"/>
        <v>26.400000000000002</v>
      </c>
      <c r="Z512" s="36">
        <f t="shared" si="74"/>
        <v>5.9799999999999999E-2</v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27.77272727272727</v>
      </c>
      <c r="BN512" s="64">
        <f t="shared" si="76"/>
        <v>28.200000000000003</v>
      </c>
      <c r="BO512" s="64">
        <f t="shared" si="77"/>
        <v>4.7348484848484848E-2</v>
      </c>
      <c r="BP512" s="64">
        <f t="shared" si="78"/>
        <v>4.807692307692308E-2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42</v>
      </c>
      <c r="Y513" s="724">
        <f t="shared" si="73"/>
        <v>42.24</v>
      </c>
      <c r="Z513" s="36">
        <f t="shared" si="74"/>
        <v>9.5680000000000001E-2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44.86363636363636</v>
      </c>
      <c r="BN513" s="64">
        <f t="shared" si="76"/>
        <v>45.12</v>
      </c>
      <c r="BO513" s="64">
        <f t="shared" si="77"/>
        <v>7.6486013986013984E-2</v>
      </c>
      <c r="BP513" s="64">
        <f t="shared" si="78"/>
        <v>7.6923076923076927E-2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46</v>
      </c>
      <c r="Y515" s="724">
        <f t="shared" si="73"/>
        <v>47.52</v>
      </c>
      <c r="Z515" s="36">
        <f t="shared" si="74"/>
        <v>0.10764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49.136363636363633</v>
      </c>
      <c r="BN515" s="64">
        <f t="shared" si="76"/>
        <v>50.760000000000005</v>
      </c>
      <c r="BO515" s="64">
        <f t="shared" si="77"/>
        <v>8.3770396270396258E-2</v>
      </c>
      <c r="BP515" s="64">
        <f t="shared" si="78"/>
        <v>8.6538461538461536E-2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21.59090909090909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22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0.26312000000000002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114</v>
      </c>
      <c r="Y528" s="725">
        <f>IFERROR(SUM(Y511:Y526),"0")</f>
        <v>116.16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39</v>
      </c>
      <c r="Y530" s="724">
        <f>IFERROR(IF(X530="",0,CEILING((X530/$H530),1)*$H530),"")</f>
        <v>42.24</v>
      </c>
      <c r="Z530" s="36">
        <f>IFERROR(IF(Y530=0,"",ROUNDUP(Y530/H530,0)*0.01196),"")</f>
        <v>9.5680000000000001E-2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41.659090909090907</v>
      </c>
      <c r="BN530" s="64">
        <f>IFERROR(Y530*I530/H530,"0")</f>
        <v>45.12</v>
      </c>
      <c r="BO530" s="64">
        <f>IFERROR(1/J530*(X530/H530),"0")</f>
        <v>7.1022727272727265E-2</v>
      </c>
      <c r="BP530" s="64">
        <f>IFERROR(1/J530*(Y530/H530),"0")</f>
        <v>7.6923076923076927E-2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7.3863636363636358</v>
      </c>
      <c r="Y534" s="725">
        <f>IFERROR(Y530/H530,"0")+IFERROR(Y531/H531,"0")+IFERROR(Y532/H532,"0")+IFERROR(Y533/H533,"0")</f>
        <v>8</v>
      </c>
      <c r="Z534" s="725">
        <f>IFERROR(IF(Z530="",0,Z530),"0")+IFERROR(IF(Z531="",0,Z531),"0")+IFERROR(IF(Z532="",0,Z532),"0")+IFERROR(IF(Z533="",0,Z533),"0")</f>
        <v>9.5680000000000001E-2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39</v>
      </c>
      <c r="Y535" s="725">
        <f>IFERROR(SUM(Y530:Y533),"0")</f>
        <v>42.24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23</v>
      </c>
      <c r="Y537" s="724">
        <f t="shared" ref="Y537:Y548" si="79">IFERROR(IF(X537="",0,CEILING((X537/$H537),1)*$H537),"")</f>
        <v>26.400000000000002</v>
      </c>
      <c r="Z537" s="36">
        <f>IFERROR(IF(Y537=0,"",ROUNDUP(Y537/H537,0)*0.01196),"")</f>
        <v>5.9799999999999999E-2</v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24.568181818181817</v>
      </c>
      <c r="BN537" s="64">
        <f t="shared" ref="BN537:BN548" si="81">IFERROR(Y537*I537/H537,"0")</f>
        <v>28.200000000000003</v>
      </c>
      <c r="BO537" s="64">
        <f t="shared" ref="BO537:BO548" si="82">IFERROR(1/J537*(X537/H537),"0")</f>
        <v>4.1885198135198129E-2</v>
      </c>
      <c r="BP537" s="64">
        <f t="shared" ref="BP537:BP548" si="83">IFERROR(1/J537*(Y537/H537),"0")</f>
        <v>4.807692307692308E-2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24</v>
      </c>
      <c r="Y538" s="724">
        <f t="shared" si="79"/>
        <v>26.400000000000002</v>
      </c>
      <c r="Z538" s="36">
        <f>IFERROR(IF(Y538=0,"",ROUNDUP(Y538/H538,0)*0.01196),"")</f>
        <v>5.9799999999999999E-2</v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25.636363636363633</v>
      </c>
      <c r="BN538" s="64">
        <f t="shared" si="81"/>
        <v>28.200000000000003</v>
      </c>
      <c r="BO538" s="64">
        <f t="shared" si="82"/>
        <v>4.3706293706293704E-2</v>
      </c>
      <c r="BP538" s="64">
        <f t="shared" si="83"/>
        <v>4.807692307692308E-2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50</v>
      </c>
      <c r="Y539" s="724">
        <f t="shared" si="79"/>
        <v>52.800000000000004</v>
      </c>
      <c r="Z539" s="36">
        <f>IFERROR(IF(Y539=0,"",ROUNDUP(Y539/H539,0)*0.01196),"")</f>
        <v>0.1196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53.409090909090907</v>
      </c>
      <c r="BN539" s="64">
        <f t="shared" si="81"/>
        <v>56.400000000000006</v>
      </c>
      <c r="BO539" s="64">
        <f t="shared" si="82"/>
        <v>9.1054778554778545E-2</v>
      </c>
      <c r="BP539" s="64">
        <f t="shared" si="83"/>
        <v>9.6153846153846159E-2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18.371212121212118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20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0.2392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97</v>
      </c>
      <c r="Y550" s="725">
        <f>IFERROR(SUM(Y537:Y548),"0")</f>
        <v>105.60000000000001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56</v>
      </c>
      <c r="Y592" s="724">
        <f>IFERROR(IF(X592="",0,CEILING((X592/$H592),1)*$H592),"")</f>
        <v>62.4</v>
      </c>
      <c r="Z592" s="36">
        <f>IFERROR(IF(Y592=0,"",ROUNDUP(Y592/H592,0)*0.01898),"")</f>
        <v>0.15184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59.726153846153849</v>
      </c>
      <c r="BN592" s="64">
        <f>IFERROR(Y592*I592/H592,"0")</f>
        <v>66.552000000000007</v>
      </c>
      <c r="BO592" s="64">
        <f>IFERROR(1/J592*(X592/H592),"0")</f>
        <v>0.11217948717948718</v>
      </c>
      <c r="BP592" s="64">
        <f>IFERROR(1/J592*(Y592/H592),"0")</f>
        <v>0.125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7.1794871794871797</v>
      </c>
      <c r="Y597" s="725">
        <f>IFERROR(Y592/H592,"0")+IFERROR(Y593/H593,"0")+IFERROR(Y594/H594,"0")+IFERROR(Y595/H595,"0")+IFERROR(Y596/H596,"0")</f>
        <v>8</v>
      </c>
      <c r="Z597" s="725">
        <f>IFERROR(IF(Z592="",0,Z592),"0")+IFERROR(IF(Z593="",0,Z593),"0")+IFERROR(IF(Z594="",0,Z594),"0")+IFERROR(IF(Z595="",0,Z595),"0")+IFERROR(IF(Z596="",0,Z596),"0")</f>
        <v>0.15184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56</v>
      </c>
      <c r="Y598" s="725">
        <f>IFERROR(SUM(Y592:Y596),"0")</f>
        <v>62.4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2298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2465.7199999999998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2415.8470744394504</v>
      </c>
      <c r="Y626" s="725">
        <f>IFERROR(SUM(BN22:BN622),"0")</f>
        <v>2592.3829999999994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4</v>
      </c>
      <c r="Y627" s="38">
        <f>ROUNDUP(SUM(BP22:BP622),0)</f>
        <v>5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2515.8470744394504</v>
      </c>
      <c r="Y628" s="725">
        <f>GrossWeightTotalR+PalletQtyTotalR*25</f>
        <v>2717.3829999999994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373.88205405705401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401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4.7210599999999996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64.800000000000011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36.800000000000004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108.9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288.90000000000003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87.72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363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19.2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65.400000000000006</v>
      </c>
      <c r="W635" s="46">
        <f>IFERROR(Y389*1,"0")+IFERROR(Y393*1,"0")+IFERROR(Y394*1,"0")+IFERROR(Y395*1,"0")</f>
        <v>7.2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948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54</v>
      </c>
      <c r="AA635" s="46">
        <f>IFERROR(Y482*1,"0")+IFERROR(Y483*1,"0")+IFERROR(Y487*1,"0")+IFERROR(Y488*1,"0")+IFERROR(Y489*1,"0")+IFERROR(Y490*1,"0")</f>
        <v>59.400000000000006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264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62.4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