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68B6B7E5-0C62-435E-9A27-DCECD66F96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9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40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40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40" i="1" s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35" i="1" s="1"/>
  <c r="P231" i="1"/>
  <c r="BP230" i="1"/>
  <c r="BO230" i="1"/>
  <c r="BN230" i="1"/>
  <c r="BM230" i="1"/>
  <c r="Z230" i="1"/>
  <c r="Y230" i="1"/>
  <c r="Y234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8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X197" i="1"/>
  <c r="Y196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BP200" i="1"/>
  <c r="BN200" i="1"/>
  <c r="Z200" i="1"/>
  <c r="Z201" i="1" s="1"/>
  <c r="Y202" i="1"/>
  <c r="Y212" i="1"/>
  <c r="Y213" i="1"/>
  <c r="BP204" i="1"/>
  <c r="BN204" i="1"/>
  <c r="Z204" i="1"/>
  <c r="BP208" i="1"/>
  <c r="BN208" i="1"/>
  <c r="Z208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Y190" i="1"/>
  <c r="Z182" i="1"/>
  <c r="Z190" i="1" s="1"/>
  <c r="BN182" i="1"/>
  <c r="Z184" i="1"/>
  <c r="BN184" i="1"/>
  <c r="Z187" i="1"/>
  <c r="BN187" i="1"/>
  <c r="BP189" i="1"/>
  <c r="BN189" i="1"/>
  <c r="Z189" i="1"/>
  <c r="Y191" i="1"/>
  <c r="J640" i="1"/>
  <c r="Y197" i="1"/>
  <c r="BP194" i="1"/>
  <c r="BN194" i="1"/>
  <c r="Z194" i="1"/>
  <c r="Z196" i="1" s="1"/>
  <c r="Y201" i="1"/>
  <c r="BP206" i="1"/>
  <c r="BN206" i="1"/>
  <c r="Z206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Z231" i="1"/>
  <c r="Z234" i="1" s="1"/>
  <c r="BN231" i="1"/>
  <c r="BP231" i="1"/>
  <c r="Z233" i="1"/>
  <c r="BN233" i="1"/>
  <c r="Z238" i="1"/>
  <c r="BN238" i="1"/>
  <c r="BP238" i="1"/>
  <c r="Z240" i="1"/>
  <c r="BN240" i="1"/>
  <c r="Y243" i="1"/>
  <c r="L640" i="1"/>
  <c r="Z247" i="1"/>
  <c r="Z255" i="1" s="1"/>
  <c r="BN247" i="1"/>
  <c r="Z249" i="1"/>
  <c r="BN249" i="1"/>
  <c r="Z251" i="1"/>
  <c r="BN251" i="1"/>
  <c r="Z253" i="1"/>
  <c r="BN253" i="1"/>
  <c r="Y256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BP282" i="1"/>
  <c r="Y285" i="1"/>
  <c r="Q640" i="1"/>
  <c r="Z289" i="1"/>
  <c r="Z293" i="1" s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Z330" i="1" s="1"/>
  <c r="BN328" i="1"/>
  <c r="BP328" i="1"/>
  <c r="Y331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Y391" i="1"/>
  <c r="Y242" i="1"/>
  <c r="Y255" i="1"/>
  <c r="Y272" i="1"/>
  <c r="Y326" i="1"/>
  <c r="Y356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6" i="1"/>
  <c r="Y402" i="1"/>
  <c r="Y416" i="1"/>
  <c r="Y422" i="1"/>
  <c r="Y431" i="1"/>
  <c r="Y442" i="1"/>
  <c r="Y448" i="1"/>
  <c r="Y455" i="1"/>
  <c r="Y460" i="1"/>
  <c r="Y483" i="1"/>
  <c r="Y490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BP537" i="1"/>
  <c r="BN537" i="1"/>
  <c r="Z537" i="1"/>
  <c r="BP551" i="1"/>
  <c r="BN551" i="1"/>
  <c r="Z551" i="1"/>
  <c r="Y554" i="1"/>
  <c r="BP558" i="1"/>
  <c r="BN558" i="1"/>
  <c r="Z558" i="1"/>
  <c r="Z560" i="1" s="1"/>
  <c r="BP571" i="1"/>
  <c r="BN571" i="1"/>
  <c r="Z571" i="1"/>
  <c r="BP573" i="1"/>
  <c r="BN573" i="1"/>
  <c r="Z573" i="1"/>
  <c r="AA640" i="1"/>
  <c r="Z394" i="1"/>
  <c r="Z395" i="1" s="1"/>
  <c r="BN394" i="1"/>
  <c r="BP394" i="1"/>
  <c r="Y395" i="1"/>
  <c r="Z398" i="1"/>
  <c r="Z401" i="1" s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Z455" i="1" s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Z478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Z488" i="1"/>
  <c r="Z489" i="1" s="1"/>
  <c r="BN488" i="1"/>
  <c r="Z493" i="1"/>
  <c r="Z496" i="1" s="1"/>
  <c r="BN493" i="1"/>
  <c r="Z494" i="1"/>
  <c r="BN494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Y540" i="1"/>
  <c r="BP548" i="1"/>
  <c r="BN548" i="1"/>
  <c r="Z548" i="1"/>
  <c r="Z554" i="1" s="1"/>
  <c r="BP552" i="1"/>
  <c r="BN552" i="1"/>
  <c r="Z552" i="1"/>
  <c r="Y561" i="1"/>
  <c r="Y560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609" i="1"/>
  <c r="Z594" i="1"/>
  <c r="Z577" i="1"/>
  <c r="Z416" i="1"/>
  <c r="Z539" i="1"/>
  <c r="Z362" i="1"/>
  <c r="Z242" i="1"/>
  <c r="Z167" i="1"/>
  <c r="Z86" i="1"/>
  <c r="Y630" i="1"/>
  <c r="Y632" i="1"/>
  <c r="Z26" i="1"/>
  <c r="Z212" i="1"/>
  <c r="Y634" i="1"/>
  <c r="Z390" i="1"/>
  <c r="Y631" i="1"/>
  <c r="Y633" i="1" s="1"/>
  <c r="Z635" i="1" l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<sst xmlns="http://schemas.openxmlformats.org/spreadsheetml/2006/main" count="2957" uniqueCount="1055">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</sst>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7" zoomScaleNormal="100" zoomScaleSheetLayoutView="100" workbookViewId="0">
      <selection activeCell="AA635" sqref="AA6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0</v>
      </c>
      <c r="Y417" s="729">
        <f>IFERROR(SUM(Y406:Y415),"0")</f>
        <v>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2190</v>
      </c>
      <c r="Y450" s="728">
        <f>IFERROR(IF(X450="",0,CEILING((X450/$H450),1)*$H450),"")</f>
        <v>2196</v>
      </c>
      <c r="Z450" s="36">
        <f>IFERROR(IF(Y450=0,"",ROUNDUP(Y450/H450,0)*0.01898),"")</f>
        <v>4.6311200000000001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2316.29</v>
      </c>
      <c r="BN450" s="64">
        <f>IFERROR(Y450*I450/H450,"0")</f>
        <v>2322.6360000000004</v>
      </c>
      <c r="BO450" s="64">
        <f>IFERROR(1/J450*(X450/H450),"0")</f>
        <v>3.8020833333333335</v>
      </c>
      <c r="BP450" s="64">
        <f>IFERROR(1/J450*(Y450/H450),"0")</f>
        <v>3.8125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243.33333333333334</v>
      </c>
      <c r="Y455" s="729">
        <f>IFERROR(Y450/H450,"0")+IFERROR(Y451/H451,"0")+IFERROR(Y452/H452,"0")+IFERROR(Y453/H453,"0")+IFERROR(Y454/H454,"0")</f>
        <v>244</v>
      </c>
      <c r="Z455" s="729">
        <f>IFERROR(IF(Z450="",0,Z450),"0")+IFERROR(IF(Z451="",0,Z451),"0")+IFERROR(IF(Z452="",0,Z452),"0")+IFERROR(IF(Z453="",0,Z453),"0")+IFERROR(IF(Z454="",0,Z454),"0")</f>
        <v>4.6311200000000001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2190</v>
      </c>
      <c r="Y456" s="729">
        <f>IFERROR(SUM(Y450:Y454),"0")</f>
        <v>2196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2190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2196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2316.29</v>
      </c>
      <c r="Y631" s="729">
        <f>IFERROR(SUM(BN22:BN627),"0")</f>
        <v>2322.6360000000004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4</v>
      </c>
      <c r="Y632" s="38">
        <f>ROUNDUP(SUM(BP22:BP627),0)</f>
        <v>4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2416.29</v>
      </c>
      <c r="Y633" s="729">
        <f>GrossWeightTotalR+PalletQtyTotalR*25</f>
        <v>2422.6360000000004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243.33333333333334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244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4.6311200000000001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2196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2025-03-14T07:29:11Z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