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0EB4136-6150-4424-97FD-D0FAD6ABA1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40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40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T640" i="1" s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40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40" i="1" s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40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5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1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P43" i="1"/>
  <c r="X41" i="1"/>
  <c r="X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X634" i="1" s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BP23" i="1"/>
  <c r="Y632" i="1" s="1"/>
  <c r="BN23" i="1"/>
  <c r="Y631" i="1" s="1"/>
  <c r="Y633" i="1" s="1"/>
  <c r="Z23" i="1"/>
  <c r="Z26" i="1" s="1"/>
  <c r="BP37" i="1"/>
  <c r="BN37" i="1"/>
  <c r="Z37" i="1"/>
  <c r="H9" i="1"/>
  <c r="BP25" i="1"/>
  <c r="BN25" i="1"/>
  <c r="Z25" i="1"/>
  <c r="Y27" i="1"/>
  <c r="Y30" i="1"/>
  <c r="BP29" i="1"/>
  <c r="BN29" i="1"/>
  <c r="Z29" i="1"/>
  <c r="Z30" i="1" s="1"/>
  <c r="Y31" i="1"/>
  <c r="C640" i="1"/>
  <c r="Y40" i="1"/>
  <c r="BP35" i="1"/>
  <c r="BN35" i="1"/>
  <c r="Z35" i="1"/>
  <c r="Z40" i="1" s="1"/>
  <c r="BP39" i="1"/>
  <c r="BN39" i="1"/>
  <c r="Z39" i="1"/>
  <c r="Y41" i="1"/>
  <c r="Y46" i="1"/>
  <c r="BP43" i="1"/>
  <c r="BN43" i="1"/>
  <c r="Z43" i="1"/>
  <c r="Z45" i="1" s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Z328" i="1"/>
  <c r="Z330" i="1" s="1"/>
  <c r="BN328" i="1"/>
  <c r="BP328" i="1"/>
  <c r="Y331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B640" i="1"/>
  <c r="X631" i="1"/>
  <c r="X632" i="1"/>
  <c r="Y26" i="1"/>
  <c r="X630" i="1"/>
  <c r="D640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40" i="1"/>
  <c r="Z91" i="1"/>
  <c r="Z93" i="1" s="1"/>
  <c r="BN91" i="1"/>
  <c r="Y94" i="1"/>
  <c r="Z97" i="1"/>
  <c r="Z106" i="1" s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Z149" i="1" s="1"/>
  <c r="BN148" i="1"/>
  <c r="Z152" i="1"/>
  <c r="Z154" i="1" s="1"/>
  <c r="BN152" i="1"/>
  <c r="BP152" i="1"/>
  <c r="H640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J640" i="1"/>
  <c r="Z195" i="1"/>
  <c r="Z196" i="1" s="1"/>
  <c r="BN195" i="1"/>
  <c r="Y196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Z242" i="1" s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Y326" i="1"/>
  <c r="Y356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Y402" i="1"/>
  <c r="Y416" i="1"/>
  <c r="Y422" i="1"/>
  <c r="Y431" i="1"/>
  <c r="Y442" i="1"/>
  <c r="Y448" i="1"/>
  <c r="Y455" i="1"/>
  <c r="Y460" i="1"/>
  <c r="Y479" i="1"/>
  <c r="Y483" i="1"/>
  <c r="Y490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BP537" i="1"/>
  <c r="BN537" i="1"/>
  <c r="Z537" i="1"/>
  <c r="BP551" i="1"/>
  <c r="BN551" i="1"/>
  <c r="Z551" i="1"/>
  <c r="Y554" i="1"/>
  <c r="Z560" i="1"/>
  <c r="BP558" i="1"/>
  <c r="BN558" i="1"/>
  <c r="Z558" i="1"/>
  <c r="BP571" i="1"/>
  <c r="BN571" i="1"/>
  <c r="Z571" i="1"/>
  <c r="BP573" i="1"/>
  <c r="BN573" i="1"/>
  <c r="Z573" i="1"/>
  <c r="AA64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Z455" i="1" s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Z478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Z488" i="1"/>
  <c r="Z489" i="1" s="1"/>
  <c r="BN488" i="1"/>
  <c r="Z493" i="1"/>
  <c r="Z496" i="1" s="1"/>
  <c r="BN493" i="1"/>
  <c r="Z494" i="1"/>
  <c r="BN494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Y540" i="1"/>
  <c r="BP548" i="1"/>
  <c r="BN548" i="1"/>
  <c r="Z548" i="1"/>
  <c r="Z554" i="1" s="1"/>
  <c r="BP552" i="1"/>
  <c r="BN552" i="1"/>
  <c r="Z552" i="1"/>
  <c r="Y561" i="1"/>
  <c r="Y560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539" i="1" l="1"/>
  <c r="Z390" i="1"/>
  <c r="Z384" i="1"/>
  <c r="Z371" i="1"/>
  <c r="Y630" i="1"/>
  <c r="Z609" i="1"/>
  <c r="Z594" i="1"/>
  <c r="Z577" i="1"/>
  <c r="Z416" i="1"/>
  <c r="Z293" i="1"/>
  <c r="Z284" i="1"/>
  <c r="Z272" i="1"/>
  <c r="Z234" i="1"/>
  <c r="Z121" i="1"/>
  <c r="Z115" i="1"/>
  <c r="Z71" i="1"/>
  <c r="Z635" i="1" s="1"/>
  <c r="Y634" i="1"/>
  <c r="X633" i="1"/>
  <c r="Z362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<sst xmlns="http://schemas.openxmlformats.org/spreadsheetml/2006/main" count="2957" uniqueCount="1055">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</sst>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2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329</v>
      </c>
      <c r="Y35" s="728">
        <f>IFERROR(IF(X35="",0,CEILING((X35/$H35),1)*$H35),"")</f>
        <v>334.8</v>
      </c>
      <c r="Z35" s="36">
        <f>IFERROR(IF(Y35=0,"",ROUNDUP(Y35/H35,0)*0.01898),"")</f>
        <v>0.58838000000000001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342.25138888888881</v>
      </c>
      <c r="BN35" s="64">
        <f>IFERROR(Y35*I35/H35,"0")</f>
        <v>348.28499999999997</v>
      </c>
      <c r="BO35" s="64">
        <f>IFERROR(1/J35*(X35/H35),"0")</f>
        <v>0.47598379629629628</v>
      </c>
      <c r="BP35" s="64">
        <f>IFERROR(1/J35*(Y35/H35),"0")</f>
        <v>0.484375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4</v>
      </c>
      <c r="Y36" s="728">
        <f>IFERROR(IF(X36="",0,CEILING((X36/$H36),1)*$H36),"")</f>
        <v>11.2</v>
      </c>
      <c r="Z36" s="36">
        <f>IFERROR(IF(Y36=0,"",ROUNDUP(Y36/H36,0)*0.01898),"")</f>
        <v>1.898E-2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4.1553571428571434</v>
      </c>
      <c r="BN36" s="64">
        <f>IFERROR(Y36*I36/H36,"0")</f>
        <v>11.635</v>
      </c>
      <c r="BO36" s="64">
        <f>IFERROR(1/J36*(X36/H36),"0")</f>
        <v>5.580357142857143E-3</v>
      </c>
      <c r="BP36" s="64">
        <f>IFERROR(1/J36*(Y36/H36),"0")</f>
        <v>1.5625E-2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30.82010582010582</v>
      </c>
      <c r="Y40" s="729">
        <f>IFERROR(Y35/H35,"0")+IFERROR(Y36/H36,"0")+IFERROR(Y37/H37,"0")+IFERROR(Y38/H38,"0")+IFERROR(Y39/H39,"0")</f>
        <v>32</v>
      </c>
      <c r="Z40" s="729">
        <f>IFERROR(IF(Z35="",0,Z35),"0")+IFERROR(IF(Z36="",0,Z36),"0")+IFERROR(IF(Z37="",0,Z37),"0")+IFERROR(IF(Z38="",0,Z38),"0")+IFERROR(IF(Z39="",0,Z39),"0")</f>
        <v>0.60736000000000001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333</v>
      </c>
      <c r="Y41" s="729">
        <f>IFERROR(SUM(Y35:Y39),"0")</f>
        <v>346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95</v>
      </c>
      <c r="Y50" s="728">
        <f t="shared" si="0"/>
        <v>97.2</v>
      </c>
      <c r="Z50" s="36">
        <f>IFERROR(IF(Y50=0,"",ROUNDUP(Y50/H50,0)*0.01898),"")</f>
        <v>0.17082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98.826388888888886</v>
      </c>
      <c r="BN50" s="64">
        <f t="shared" si="2"/>
        <v>101.11499999999998</v>
      </c>
      <c r="BO50" s="64">
        <f t="shared" si="3"/>
        <v>0.13744212962962962</v>
      </c>
      <c r="BP50" s="64">
        <f t="shared" si="4"/>
        <v>0.140625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8.7962962962962958</v>
      </c>
      <c r="Y56" s="729">
        <f>IFERROR(Y49/H49,"0")+IFERROR(Y50/H50,"0")+IFERROR(Y51/H51,"0")+IFERROR(Y52/H52,"0")+IFERROR(Y53/H53,"0")+IFERROR(Y54/H54,"0")+IFERROR(Y55/H55,"0")</f>
        <v>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0.17082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95</v>
      </c>
      <c r="Y57" s="729">
        <f>IFERROR(SUM(Y49:Y55),"0")</f>
        <v>97.2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237</v>
      </c>
      <c r="Y59" s="728">
        <f>IFERROR(IF(X59="",0,CEILING((X59/$H59),1)*$H59),"")</f>
        <v>237.60000000000002</v>
      </c>
      <c r="Z59" s="36">
        <f>IFERROR(IF(Y59=0,"",ROUNDUP(Y59/H59,0)*0.01898),"")</f>
        <v>0.41755999999999999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246.54583333333329</v>
      </c>
      <c r="BN59" s="64">
        <f>IFERROR(Y59*I59/H59,"0")</f>
        <v>247.17</v>
      </c>
      <c r="BO59" s="64">
        <f>IFERROR(1/J59*(X59/H59),"0")</f>
        <v>0.34288194444444442</v>
      </c>
      <c r="BP59" s="64">
        <f>IFERROR(1/J59*(Y59/H59),"0")</f>
        <v>0.34375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21.944444444444443</v>
      </c>
      <c r="Y63" s="729">
        <f>IFERROR(Y59/H59,"0")+IFERROR(Y60/H60,"0")+IFERROR(Y61/H61,"0")+IFERROR(Y62/H62,"0")</f>
        <v>22</v>
      </c>
      <c r="Z63" s="729">
        <f>IFERROR(IF(Z59="",0,Z59),"0")+IFERROR(IF(Z60="",0,Z60),"0")+IFERROR(IF(Z61="",0,Z61),"0")+IFERROR(IF(Z62="",0,Z62),"0")</f>
        <v>0.41755999999999999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237</v>
      </c>
      <c r="Y64" s="729">
        <f>IFERROR(SUM(Y59:Y62),"0")</f>
        <v>237.60000000000002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13</v>
      </c>
      <c r="Y84" s="728">
        <f>IFERROR(IF(X84="",0,CEILING((X84/$H84),1)*$H84),"")</f>
        <v>16.8</v>
      </c>
      <c r="Z84" s="36">
        <f>IFERROR(IF(Y84=0,"",ROUNDUP(Y84/H84,0)*0.01898),"")</f>
        <v>3.7960000000000001E-2</v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13.803214285714285</v>
      </c>
      <c r="BN84" s="64">
        <f>IFERROR(Y84*I84/H84,"0")</f>
        <v>17.838000000000001</v>
      </c>
      <c r="BO84" s="64">
        <f>IFERROR(1/J84*(X84/H84),"0")</f>
        <v>2.4181547619047616E-2</v>
      </c>
      <c r="BP84" s="64">
        <f>IFERROR(1/J84*(Y84/H84),"0")</f>
        <v>3.125E-2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1.5476190476190474</v>
      </c>
      <c r="Y86" s="729">
        <f>IFERROR(Y83/H83,"0")+IFERROR(Y84/H84,"0")+IFERROR(Y85/H85,"0")</f>
        <v>2</v>
      </c>
      <c r="Z86" s="729">
        <f>IFERROR(IF(Z83="",0,Z83),"0")+IFERROR(IF(Z84="",0,Z84),"0")+IFERROR(IF(Z85="",0,Z85),"0")</f>
        <v>3.7960000000000001E-2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13</v>
      </c>
      <c r="Y87" s="729">
        <f>IFERROR(SUM(Y83:Y85),"0")</f>
        <v>16.8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527</v>
      </c>
      <c r="Y90" s="728">
        <f>IFERROR(IF(X90="",0,CEILING((X90/$H90),1)*$H90),"")</f>
        <v>529.20000000000005</v>
      </c>
      <c r="Z90" s="36">
        <f>IFERROR(IF(Y90=0,"",ROUNDUP(Y90/H90,0)*0.01898),"")</f>
        <v>0.93002000000000007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548.22638888888878</v>
      </c>
      <c r="BN90" s="64">
        <f>IFERROR(Y90*I90/H90,"0")</f>
        <v>550.51499999999999</v>
      </c>
      <c r="BO90" s="64">
        <f>IFERROR(1/J90*(X90/H90),"0")</f>
        <v>0.76244212962962954</v>
      </c>
      <c r="BP90" s="64">
        <f>IFERROR(1/J90*(Y90/H90),"0")</f>
        <v>0.765625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48.796296296296291</v>
      </c>
      <c r="Y93" s="729">
        <f>IFERROR(Y90/H90,"0")+IFERROR(Y91/H91,"0")+IFERROR(Y92/H92,"0")</f>
        <v>49</v>
      </c>
      <c r="Z93" s="729">
        <f>IFERROR(IF(Z90="",0,Z90),"0")+IFERROR(IF(Z91="",0,Z91),"0")+IFERROR(IF(Z92="",0,Z92),"0")</f>
        <v>0.93002000000000007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527</v>
      </c>
      <c r="Y94" s="729">
        <f>IFERROR(SUM(Y90:Y92),"0")</f>
        <v>529.20000000000005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20</v>
      </c>
      <c r="Y97" s="728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21.235714285714284</v>
      </c>
      <c r="BN97" s="64">
        <f t="shared" si="12"/>
        <v>26.757000000000001</v>
      </c>
      <c r="BO97" s="64">
        <f t="shared" si="13"/>
        <v>3.7202380952380952E-2</v>
      </c>
      <c r="BP97" s="64">
        <f t="shared" si="14"/>
        <v>4.6875E-2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63</v>
      </c>
      <c r="Y100" s="728">
        <f t="shared" si="10"/>
        <v>64.800000000000011</v>
      </c>
      <c r="Z100" s="36">
        <f>IFERROR(IF(Y100=0,"",ROUNDUP(Y100/H100,0)*0.00651),"")</f>
        <v>0.15623999999999999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68.88</v>
      </c>
      <c r="BN100" s="64">
        <f t="shared" si="12"/>
        <v>70.848000000000013</v>
      </c>
      <c r="BO100" s="64">
        <f t="shared" si="13"/>
        <v>0.12820512820512822</v>
      </c>
      <c r="BP100" s="64">
        <f t="shared" si="14"/>
        <v>0.1318681318681319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79</v>
      </c>
      <c r="Y104" s="728">
        <f t="shared" si="10"/>
        <v>81</v>
      </c>
      <c r="Z104" s="36">
        <f>IFERROR(IF(Y104=0,"",ROUNDUP(Y104/H104,0)*0.00902),"")</f>
        <v>0.27060000000000001</v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87.426666666666662</v>
      </c>
      <c r="BN104" s="64">
        <f t="shared" si="12"/>
        <v>89.639999999999986</v>
      </c>
      <c r="BO104" s="64">
        <f t="shared" si="13"/>
        <v>0.22166105499438832</v>
      </c>
      <c r="BP104" s="64">
        <f t="shared" si="14"/>
        <v>0.22727272727272727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54.973544973544968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57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0.48377999999999999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162</v>
      </c>
      <c r="Y107" s="729">
        <f>IFERROR(SUM(Y96:Y105),"0")</f>
        <v>171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243</v>
      </c>
      <c r="Y111" s="728">
        <f>IFERROR(IF(X111="",0,CEILING((X111/$H111),1)*$H111),"")</f>
        <v>246.39999999999998</v>
      </c>
      <c r="Z111" s="36">
        <f>IFERROR(IF(Y111=0,"",ROUNDUP(Y111/H111,0)*0.01898),"")</f>
        <v>0.41755999999999999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252.43794642857142</v>
      </c>
      <c r="BN111" s="64">
        <f>IFERROR(Y111*I111/H111,"0")</f>
        <v>255.96999999999997</v>
      </c>
      <c r="BO111" s="64">
        <f>IFERROR(1/J111*(X111/H111),"0")</f>
        <v>0.33900669642857145</v>
      </c>
      <c r="BP111" s="64">
        <f>IFERROR(1/J111*(Y111/H111),"0")</f>
        <v>0.34375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21.696428571428573</v>
      </c>
      <c r="Y115" s="729">
        <f>IFERROR(Y110/H110,"0")+IFERROR(Y111/H111,"0")+IFERROR(Y112/H112,"0")+IFERROR(Y113/H113,"0")+IFERROR(Y114/H114,"0")</f>
        <v>22</v>
      </c>
      <c r="Z115" s="729">
        <f>IFERROR(IF(Z110="",0,Z110),"0")+IFERROR(IF(Z111="",0,Z111),"0")+IFERROR(IF(Z112="",0,Z112),"0")+IFERROR(IF(Z113="",0,Z113),"0")+IFERROR(IF(Z114="",0,Z114),"0")</f>
        <v>0.41755999999999999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243</v>
      </c>
      <c r="Y116" s="729">
        <f>IFERROR(SUM(Y110:Y114),"0")</f>
        <v>246.39999999999998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110</v>
      </c>
      <c r="Y118" s="728">
        <f>IFERROR(IF(X118="",0,CEILING((X118/$H118),1)*$H118),"")</f>
        <v>118.80000000000001</v>
      </c>
      <c r="Z118" s="36">
        <f>IFERROR(IF(Y118=0,"",ROUNDUP(Y118/H118,0)*0.01898),"")</f>
        <v>0.20877999999999999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114.43055555555554</v>
      </c>
      <c r="BN118" s="64">
        <f>IFERROR(Y118*I118/H118,"0")</f>
        <v>123.58499999999999</v>
      </c>
      <c r="BO118" s="64">
        <f>IFERROR(1/J118*(X118/H118),"0")</f>
        <v>0.15914351851851852</v>
      </c>
      <c r="BP118" s="64">
        <f>IFERROR(1/J118*(Y118/H118),"0")</f>
        <v>0.171875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10.185185185185185</v>
      </c>
      <c r="Y121" s="729">
        <f>IFERROR(Y118/H118,"0")+IFERROR(Y119/H119,"0")+IFERROR(Y120/H120,"0")</f>
        <v>11</v>
      </c>
      <c r="Z121" s="729">
        <f>IFERROR(IF(Z118="",0,Z118),"0")+IFERROR(IF(Z119="",0,Z119),"0")+IFERROR(IF(Z120="",0,Z120),"0")</f>
        <v>0.20877999999999999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110</v>
      </c>
      <c r="Y122" s="729">
        <f>IFERROR(SUM(Y118:Y120),"0")</f>
        <v>118.80000000000001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163</v>
      </c>
      <c r="Y125" s="728">
        <f t="shared" si="15"/>
        <v>168</v>
      </c>
      <c r="Z125" s="36">
        <f>IFERROR(IF(Y125=0,"",ROUNDUP(Y125/H125,0)*0.01898),"")</f>
        <v>0.37959999999999999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172.95464285714286</v>
      </c>
      <c r="BN125" s="64">
        <f t="shared" si="17"/>
        <v>178.26</v>
      </c>
      <c r="BO125" s="64">
        <f t="shared" si="18"/>
        <v>0.30319940476190477</v>
      </c>
      <c r="BP125" s="64">
        <f t="shared" si="19"/>
        <v>0.3125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153</v>
      </c>
      <c r="Y129" s="728">
        <f t="shared" si="15"/>
        <v>153.9</v>
      </c>
      <c r="Z129" s="36">
        <f t="shared" si="20"/>
        <v>0.37107000000000001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167.28</v>
      </c>
      <c r="BN129" s="64">
        <f t="shared" si="17"/>
        <v>168.26400000000001</v>
      </c>
      <c r="BO129" s="64">
        <f t="shared" si="18"/>
        <v>0.31135531135531136</v>
      </c>
      <c r="BP129" s="64">
        <f t="shared" si="19"/>
        <v>0.31318681318681318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76.071428571428569</v>
      </c>
      <c r="Y133" s="729">
        <f>IFERROR(Y124/H124,"0")+IFERROR(Y125/H125,"0")+IFERROR(Y126/H126,"0")+IFERROR(Y127/H127,"0")+IFERROR(Y128/H128,"0")+IFERROR(Y129/H129,"0")+IFERROR(Y130/H130,"0")+IFERROR(Y131/H131,"0")+IFERROR(Y132/H132,"0")</f>
        <v>77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0.75066999999999995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316</v>
      </c>
      <c r="Y134" s="729">
        <f>IFERROR(SUM(Y124:Y132),"0")</f>
        <v>321.89999999999998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29</v>
      </c>
      <c r="Y181" s="728">
        <f t="shared" ref="Y181:Y189" si="21">IFERROR(IF(X181="",0,CEILING((X181/$H181),1)*$H181),"")</f>
        <v>29.400000000000002</v>
      </c>
      <c r="Z181" s="36">
        <f>IFERROR(IF(Y181=0,"",ROUNDUP(Y181/H181,0)*0.00902),"")</f>
        <v>6.3140000000000002E-2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30.86428571428571</v>
      </c>
      <c r="BN181" s="64">
        <f t="shared" ref="BN181:BN189" si="23">IFERROR(Y181*I181/H181,"0")</f>
        <v>31.29</v>
      </c>
      <c r="BO181" s="64">
        <f t="shared" ref="BO181:BO189" si="24">IFERROR(1/J181*(X181/H181),"0")</f>
        <v>5.2308802308802305E-2</v>
      </c>
      <c r="BP181" s="64">
        <f t="shared" ref="BP181:BP189" si="25">IFERROR(1/J181*(Y181/H181),"0")</f>
        <v>5.3030303030303032E-2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34</v>
      </c>
      <c r="Y183" s="728">
        <f t="shared" si="21"/>
        <v>37.800000000000004</v>
      </c>
      <c r="Z183" s="36">
        <f>IFERROR(IF(Y183=0,"",ROUNDUP(Y183/H183,0)*0.00902),"")</f>
        <v>8.1180000000000002E-2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35.699999999999996</v>
      </c>
      <c r="BN183" s="64">
        <f t="shared" si="23"/>
        <v>39.690000000000005</v>
      </c>
      <c r="BO183" s="64">
        <f t="shared" si="24"/>
        <v>6.1327561327561328E-2</v>
      </c>
      <c r="BP183" s="64">
        <f t="shared" si="25"/>
        <v>6.8181818181818177E-2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34</v>
      </c>
      <c r="Y184" s="728">
        <f t="shared" si="21"/>
        <v>35.700000000000003</v>
      </c>
      <c r="Z184" s="36">
        <f>IFERROR(IF(Y184=0,"",ROUNDUP(Y184/H184,0)*0.00502),"")</f>
        <v>8.5339999999999999E-2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36.104761904761901</v>
      </c>
      <c r="BN184" s="64">
        <f t="shared" si="23"/>
        <v>37.910000000000004</v>
      </c>
      <c r="BO184" s="64">
        <f t="shared" si="24"/>
        <v>6.9190069190069189E-2</v>
      </c>
      <c r="BP184" s="64">
        <f t="shared" si="25"/>
        <v>7.2649572649572655E-2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56</v>
      </c>
      <c r="Y187" s="728">
        <f t="shared" si="21"/>
        <v>56.7</v>
      </c>
      <c r="Z187" s="36">
        <f>IFERROR(IF(Y187=0,"",ROUNDUP(Y187/H187,0)*0.00502),"")</f>
        <v>0.13553999999999999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58.666666666666671</v>
      </c>
      <c r="BN187" s="64">
        <f t="shared" si="23"/>
        <v>59.400000000000006</v>
      </c>
      <c r="BO187" s="64">
        <f t="shared" si="24"/>
        <v>0.11396011396011396</v>
      </c>
      <c r="BP187" s="64">
        <f t="shared" si="25"/>
        <v>0.11538461538461539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57.857142857142854</v>
      </c>
      <c r="Y190" s="729">
        <f>IFERROR(Y181/H181,"0")+IFERROR(Y182/H182,"0")+IFERROR(Y183/H183,"0")+IFERROR(Y184/H184,"0")+IFERROR(Y185/H185,"0")+IFERROR(Y186/H186,"0")+IFERROR(Y187/H187,"0")+IFERROR(Y188/H188,"0")+IFERROR(Y189/H189,"0")</f>
        <v>60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0.36519999999999997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153</v>
      </c>
      <c r="Y191" s="729">
        <f>IFERROR(SUM(Y181:Y189),"0")</f>
        <v>159.60000000000002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72</v>
      </c>
      <c r="Y204" s="728">
        <f t="shared" ref="Y204:Y211" si="26">IFERROR(IF(X204="",0,CEILING((X204/$H204),1)*$H204),"")</f>
        <v>75.600000000000009</v>
      </c>
      <c r="Z204" s="36">
        <f>IFERROR(IF(Y204=0,"",ROUNDUP(Y204/H204,0)*0.00902),"")</f>
        <v>0.12628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74.8</v>
      </c>
      <c r="BN204" s="64">
        <f t="shared" ref="BN204:BN211" si="28">IFERROR(Y204*I204/H204,"0")</f>
        <v>78.540000000000006</v>
      </c>
      <c r="BO204" s="64">
        <f t="shared" ref="BO204:BO211" si="29">IFERROR(1/J204*(X204/H204),"0")</f>
        <v>0.10101010101010101</v>
      </c>
      <c r="BP204" s="64">
        <f t="shared" ref="BP204:BP211" si="30">IFERROR(1/J204*(Y204/H204),"0")</f>
        <v>0.10606060606060606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24</v>
      </c>
      <c r="Y208" s="728">
        <f t="shared" si="26"/>
        <v>25.2</v>
      </c>
      <c r="Z208" s="36">
        <f>IFERROR(IF(Y208=0,"",ROUNDUP(Y208/H208,0)*0.00502),"")</f>
        <v>7.0280000000000009E-2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25.733333333333334</v>
      </c>
      <c r="BN208" s="64">
        <f t="shared" si="28"/>
        <v>27.019999999999996</v>
      </c>
      <c r="BO208" s="64">
        <f t="shared" si="29"/>
        <v>5.6980056980056981E-2</v>
      </c>
      <c r="BP208" s="64">
        <f t="shared" si="30"/>
        <v>5.9829059829059839E-2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38</v>
      </c>
      <c r="Y209" s="728">
        <f t="shared" si="26"/>
        <v>39.6</v>
      </c>
      <c r="Z209" s="36">
        <f>IFERROR(IF(Y209=0,"",ROUNDUP(Y209/H209,0)*0.00502),"")</f>
        <v>0.11044000000000001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40.111111111111114</v>
      </c>
      <c r="BN209" s="64">
        <f t="shared" si="28"/>
        <v>41.8</v>
      </c>
      <c r="BO209" s="64">
        <f t="shared" si="29"/>
        <v>9.0218423551756896E-2</v>
      </c>
      <c r="BP209" s="64">
        <f t="shared" si="30"/>
        <v>9.401709401709403E-2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47.777777777777771</v>
      </c>
      <c r="Y212" s="729">
        <f>IFERROR(Y204/H204,"0")+IFERROR(Y205/H205,"0")+IFERROR(Y206/H206,"0")+IFERROR(Y207/H207,"0")+IFERROR(Y208/H208,"0")+IFERROR(Y209/H209,"0")+IFERROR(Y210/H210,"0")+IFERROR(Y211/H211,"0")</f>
        <v>50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0.30700000000000005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134</v>
      </c>
      <c r="Y213" s="729">
        <f>IFERROR(SUM(Y204:Y211),"0")</f>
        <v>140.4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168</v>
      </c>
      <c r="Y216" s="728">
        <f t="shared" si="31"/>
        <v>171.6</v>
      </c>
      <c r="Z216" s="36">
        <f>IFERROR(IF(Y216=0,"",ROUNDUP(Y216/H216,0)*0.01898),"")</f>
        <v>0.41755999999999999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179.17846153846156</v>
      </c>
      <c r="BN216" s="64">
        <f t="shared" si="33"/>
        <v>183.01800000000003</v>
      </c>
      <c r="BO216" s="64">
        <f t="shared" si="34"/>
        <v>0.33653846153846156</v>
      </c>
      <c r="BP216" s="64">
        <f t="shared" si="35"/>
        <v>0.34375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74</v>
      </c>
      <c r="Y218" s="728">
        <f t="shared" si="31"/>
        <v>78.3</v>
      </c>
      <c r="Z218" s="36">
        <f>IFERROR(IF(Y218=0,"",ROUNDUP(Y218/H218,0)*0.01898),"")</f>
        <v>0.17082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78.414482758620679</v>
      </c>
      <c r="BN218" s="64">
        <f t="shared" si="33"/>
        <v>82.971000000000004</v>
      </c>
      <c r="BO218" s="64">
        <f t="shared" si="34"/>
        <v>0.13290229885057472</v>
      </c>
      <c r="BP218" s="64">
        <f t="shared" si="35"/>
        <v>0.140625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287</v>
      </c>
      <c r="Y219" s="728">
        <f t="shared" si="31"/>
        <v>288</v>
      </c>
      <c r="Z219" s="36">
        <f t="shared" ref="Z219:Z226" si="36">IFERROR(IF(Y219=0,"",ROUNDUP(Y219/H219,0)*0.00651),"")</f>
        <v>0.78120000000000001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319.28750000000002</v>
      </c>
      <c r="BN219" s="64">
        <f t="shared" si="33"/>
        <v>320.40000000000003</v>
      </c>
      <c r="BO219" s="64">
        <f t="shared" si="34"/>
        <v>0.65705128205128216</v>
      </c>
      <c r="BP219" s="64">
        <f t="shared" si="35"/>
        <v>0.65934065934065944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48</v>
      </c>
      <c r="Y221" s="728">
        <f t="shared" si="31"/>
        <v>48</v>
      </c>
      <c r="Z221" s="36">
        <f t="shared" si="36"/>
        <v>0.13020000000000001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201</v>
      </c>
      <c r="Y222" s="728">
        <f t="shared" si="31"/>
        <v>201.6</v>
      </c>
      <c r="Z222" s="36">
        <f t="shared" si="36"/>
        <v>0.54683999999999999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222.10500000000002</v>
      </c>
      <c r="BN222" s="64">
        <f t="shared" si="33"/>
        <v>222.768</v>
      </c>
      <c r="BO222" s="64">
        <f t="shared" si="34"/>
        <v>0.4601648351648352</v>
      </c>
      <c r="BP222" s="64">
        <f t="shared" si="35"/>
        <v>0.46153846153846156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94</v>
      </c>
      <c r="Y224" s="728">
        <f t="shared" si="31"/>
        <v>96</v>
      </c>
      <c r="Z224" s="36">
        <f t="shared" si="36"/>
        <v>0.26040000000000002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103.87</v>
      </c>
      <c r="BN224" s="64">
        <f t="shared" si="33"/>
        <v>106.08000000000001</v>
      </c>
      <c r="BO224" s="64">
        <f t="shared" si="34"/>
        <v>0.21520146520146524</v>
      </c>
      <c r="BP224" s="64">
        <f t="shared" si="35"/>
        <v>0.2197802197802198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126</v>
      </c>
      <c r="Y225" s="728">
        <f t="shared" si="31"/>
        <v>127.19999999999999</v>
      </c>
      <c r="Z225" s="36">
        <f t="shared" si="36"/>
        <v>0.34503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139.54500000000002</v>
      </c>
      <c r="BN225" s="64">
        <f t="shared" si="33"/>
        <v>140.874</v>
      </c>
      <c r="BO225" s="64">
        <f t="shared" si="34"/>
        <v>0.28846153846153849</v>
      </c>
      <c r="BP225" s="64">
        <f t="shared" si="35"/>
        <v>0.29120879120879123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345.04420866489835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348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2.65205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998</v>
      </c>
      <c r="Y228" s="729">
        <f>IFERROR(SUM(Y215:Y226),"0")</f>
        <v>1010.7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13</v>
      </c>
      <c r="Y246" s="728">
        <f t="shared" ref="Y246:Y254" si="37">IFERROR(IF(X246="",0,CEILING((X246/$H246),1)*$H246),"")</f>
        <v>23.2</v>
      </c>
      <c r="Z246" s="36">
        <f>IFERROR(IF(Y246=0,"",ROUNDUP(Y246/H246,0)*0.01898),"")</f>
        <v>3.7960000000000001E-2</v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13.487500000000001</v>
      </c>
      <c r="BN246" s="64">
        <f t="shared" ref="BN246:BN254" si="39">IFERROR(Y246*I246/H246,"0")</f>
        <v>24.07</v>
      </c>
      <c r="BO246" s="64">
        <f t="shared" ref="BO246:BO254" si="40">IFERROR(1/J246*(X246/H246),"0")</f>
        <v>1.7510775862068968E-2</v>
      </c>
      <c r="BP246" s="64">
        <f t="shared" ref="BP246:BP254" si="41">IFERROR(1/J246*(Y246/H246),"0")</f>
        <v>3.125E-2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1.1206896551724139</v>
      </c>
      <c r="Y255" s="729">
        <f>IFERROR(Y246/H246,"0")+IFERROR(Y247/H247,"0")+IFERROR(Y248/H248,"0")+IFERROR(Y249/H249,"0")+IFERROR(Y250/H250,"0")+IFERROR(Y251/H251,"0")+IFERROR(Y252/H252,"0")+IFERROR(Y253/H253,"0")+IFERROR(Y254/H254,"0")</f>
        <v>2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3.7960000000000001E-2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13</v>
      </c>
      <c r="Y256" s="729">
        <f>IFERROR(SUM(Y246:Y254),"0")</f>
        <v>23.2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32</v>
      </c>
      <c r="Y290" s="728">
        <f>IFERROR(IF(X290="",0,CEILING((X290/$H290),1)*$H290),"")</f>
        <v>33.6</v>
      </c>
      <c r="Z290" s="36">
        <f>IFERROR(IF(Y290=0,"",ROUNDUP(Y290/H290,0)*0.00651),"")</f>
        <v>9.1139999999999999E-2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35.360000000000007</v>
      </c>
      <c r="BN290" s="64">
        <f>IFERROR(Y290*I290/H290,"0")</f>
        <v>37.128000000000007</v>
      </c>
      <c r="BO290" s="64">
        <f>IFERROR(1/J290*(X290/H290),"0")</f>
        <v>7.3260073260073263E-2</v>
      </c>
      <c r="BP290" s="64">
        <f>IFERROR(1/J290*(Y290/H290),"0")</f>
        <v>7.6923076923076941E-2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13.333333333333334</v>
      </c>
      <c r="Y293" s="729">
        <f>IFERROR(Y288/H288,"0")+IFERROR(Y289/H289,"0")+IFERROR(Y290/H290,"0")+IFERROR(Y291/H291,"0")+IFERROR(Y292/H292,"0")</f>
        <v>14.000000000000002</v>
      </c>
      <c r="Z293" s="729">
        <f>IFERROR(IF(Z288="",0,Z288),"0")+IFERROR(IF(Z289="",0,Z289),"0")+IFERROR(IF(Z290="",0,Z290),"0")+IFERROR(IF(Z291="",0,Z291),"0")+IFERROR(IF(Z292="",0,Z292),"0")</f>
        <v>9.1139999999999999E-2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32</v>
      </c>
      <c r="Y294" s="729">
        <f>IFERROR(SUM(Y288:Y292),"0")</f>
        <v>33.6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97</v>
      </c>
      <c r="Y374" s="728">
        <f>IFERROR(IF(X374="",0,CEILING((X374/$H374),1)*$H374),"")</f>
        <v>100.80000000000001</v>
      </c>
      <c r="Z374" s="36">
        <f>IFERROR(IF(Y374=0,"",ROUNDUP(Y374/H374,0)*0.01898),"")</f>
        <v>0.22776000000000002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102.99321428571429</v>
      </c>
      <c r="BN374" s="64">
        <f>IFERROR(Y374*I374/H374,"0")</f>
        <v>107.02800000000001</v>
      </c>
      <c r="BO374" s="64">
        <f>IFERROR(1/J374*(X374/H374),"0")</f>
        <v>0.18043154761904762</v>
      </c>
      <c r="BP374" s="64">
        <f>IFERROR(1/J374*(Y374/H374),"0")</f>
        <v>0.1875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129</v>
      </c>
      <c r="Y375" s="728">
        <f>IFERROR(IF(X375="",0,CEILING((X375/$H375),1)*$H375),"")</f>
        <v>132.6</v>
      </c>
      <c r="Z375" s="36">
        <f>IFERROR(IF(Y375=0,"",ROUNDUP(Y375/H375,0)*0.01898),"")</f>
        <v>0.32266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137.58346153846156</v>
      </c>
      <c r="BN375" s="64">
        <f>IFERROR(Y375*I375/H375,"0")</f>
        <v>141.423</v>
      </c>
      <c r="BO375" s="64">
        <f>IFERROR(1/J375*(X375/H375),"0")</f>
        <v>0.25841346153846156</v>
      </c>
      <c r="BP375" s="64">
        <f>IFERROR(1/J375*(Y375/H375),"0")</f>
        <v>0.265625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74</v>
      </c>
      <c r="Y376" s="728">
        <f>IFERROR(IF(X376="",0,CEILING((X376/$H376),1)*$H376),"")</f>
        <v>75.600000000000009</v>
      </c>
      <c r="Z376" s="36">
        <f>IFERROR(IF(Y376=0,"",ROUNDUP(Y376/H376,0)*0.01898),"")</f>
        <v>0.17082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78.572142857142865</v>
      </c>
      <c r="BN376" s="64">
        <f>IFERROR(Y376*I376/H376,"0")</f>
        <v>80.271000000000001</v>
      </c>
      <c r="BO376" s="64">
        <f>IFERROR(1/J376*(X376/H376),"0")</f>
        <v>0.13764880952380951</v>
      </c>
      <c r="BP376" s="64">
        <f>IFERROR(1/J376*(Y376/H376),"0")</f>
        <v>0.140625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36.895604395604394</v>
      </c>
      <c r="Y377" s="729">
        <f>IFERROR(Y374/H374,"0")+IFERROR(Y375/H375,"0")+IFERROR(Y376/H376,"0")</f>
        <v>38</v>
      </c>
      <c r="Z377" s="729">
        <f>IFERROR(IF(Z374="",0,Z374),"0")+IFERROR(IF(Z375="",0,Z375),"0")+IFERROR(IF(Z376="",0,Z376),"0")</f>
        <v>0.72123999999999999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300</v>
      </c>
      <c r="Y378" s="729">
        <f>IFERROR(SUM(Y374:Y376),"0")</f>
        <v>309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9</v>
      </c>
      <c r="Y382" s="728">
        <f>IFERROR(IF(X382="",0,CEILING((X382/$H382),1)*$H382),"")</f>
        <v>10.199999999999999</v>
      </c>
      <c r="Z382" s="36">
        <f>IFERROR(IF(Y382=0,"",ROUNDUP(Y382/H382,0)*0.00651),"")</f>
        <v>2.6040000000000001E-2</v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10.429411764705883</v>
      </c>
      <c r="BN382" s="64">
        <f>IFERROR(Y382*I382/H382,"0")</f>
        <v>11.82</v>
      </c>
      <c r="BO382" s="64">
        <f>IFERROR(1/J382*(X382/H382),"0")</f>
        <v>1.9392372333548808E-2</v>
      </c>
      <c r="BP382" s="64">
        <f>IFERROR(1/J382*(Y382/H382),"0")</f>
        <v>2.197802197802198E-2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22</v>
      </c>
      <c r="Y383" s="728">
        <f>IFERROR(IF(X383="",0,CEILING((X383/$H383),1)*$H383),"")</f>
        <v>22.95</v>
      </c>
      <c r="Z383" s="36">
        <f>IFERROR(IF(Y383=0,"",ROUNDUP(Y383/H383,0)*0.00651),"")</f>
        <v>5.8590000000000003E-2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24.847058823529412</v>
      </c>
      <c r="BN383" s="64">
        <f>IFERROR(Y383*I383/H383,"0")</f>
        <v>25.919999999999998</v>
      </c>
      <c r="BO383" s="64">
        <f>IFERROR(1/J383*(X383/H383),"0")</f>
        <v>4.7403576815341533E-2</v>
      </c>
      <c r="BP383" s="64">
        <f>IFERROR(1/J383*(Y383/H383),"0")</f>
        <v>4.9450549450549455E-2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12.15686274509804</v>
      </c>
      <c r="Y384" s="729">
        <f>IFERROR(Y380/H380,"0")+IFERROR(Y381/H381,"0")+IFERROR(Y382/H382,"0")+IFERROR(Y383/H383,"0")</f>
        <v>13</v>
      </c>
      <c r="Z384" s="729">
        <f>IFERROR(IF(Z380="",0,Z380),"0")+IFERROR(IF(Z381="",0,Z381),"0")+IFERROR(IF(Z382="",0,Z382),"0")+IFERROR(IF(Z383="",0,Z383),"0")</f>
        <v>8.4630000000000011E-2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31</v>
      </c>
      <c r="Y385" s="729">
        <f>IFERROR(SUM(Y380:Y383),"0")</f>
        <v>33.15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698</v>
      </c>
      <c r="Y408" s="728">
        <f t="shared" si="57"/>
        <v>705</v>
      </c>
      <c r="Z408" s="36">
        <f>IFERROR(IF(Y408=0,"",ROUNDUP(Y408/H408,0)*0.02175),"")</f>
        <v>1.0222499999999999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720.33600000000001</v>
      </c>
      <c r="BN408" s="64">
        <f t="shared" si="59"/>
        <v>727.56</v>
      </c>
      <c r="BO408" s="64">
        <f t="shared" si="60"/>
        <v>0.96944444444444433</v>
      </c>
      <c r="BP408" s="64">
        <f t="shared" si="61"/>
        <v>0.97916666666666663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163</v>
      </c>
      <c r="Y410" s="728">
        <f t="shared" si="57"/>
        <v>165</v>
      </c>
      <c r="Z410" s="36">
        <f>IFERROR(IF(Y410=0,"",ROUNDUP(Y410/H410,0)*0.02175),"")</f>
        <v>0.23924999999999999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168.21600000000001</v>
      </c>
      <c r="BN410" s="64">
        <f t="shared" si="59"/>
        <v>170.28000000000003</v>
      </c>
      <c r="BO410" s="64">
        <f t="shared" si="60"/>
        <v>0.22638888888888889</v>
      </c>
      <c r="BP410" s="64">
        <f t="shared" si="61"/>
        <v>0.22916666666666666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865</v>
      </c>
      <c r="Y411" s="728">
        <f t="shared" si="57"/>
        <v>870</v>
      </c>
      <c r="Z411" s="36">
        <f>IFERROR(IF(Y411=0,"",ROUNDUP(Y411/H411,0)*0.02175),"")</f>
        <v>1.2614999999999998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892.68000000000006</v>
      </c>
      <c r="BN411" s="64">
        <f t="shared" si="59"/>
        <v>897.84</v>
      </c>
      <c r="BO411" s="64">
        <f t="shared" si="60"/>
        <v>1.2013888888888888</v>
      </c>
      <c r="BP411" s="64">
        <f t="shared" si="61"/>
        <v>1.2083333333333333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115.06666666666666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116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2.5229999999999997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1726</v>
      </c>
      <c r="Y417" s="729">
        <f>IFERROR(SUM(Y406:Y415),"0")</f>
        <v>1740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856</v>
      </c>
      <c r="Y419" s="728">
        <f>IFERROR(IF(X419="",0,CEILING((X419/$H419),1)*$H419),"")</f>
        <v>870</v>
      </c>
      <c r="Z419" s="36">
        <f>IFERROR(IF(Y419=0,"",ROUNDUP(Y419/H419,0)*0.02175),"")</f>
        <v>1.2614999999999998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883.39200000000005</v>
      </c>
      <c r="BN419" s="64">
        <f>IFERROR(Y419*I419/H419,"0")</f>
        <v>897.84</v>
      </c>
      <c r="BO419" s="64">
        <f>IFERROR(1/J419*(X419/H419),"0")</f>
        <v>1.1888888888888889</v>
      </c>
      <c r="BP419" s="64">
        <f>IFERROR(1/J419*(Y419/H419),"0")</f>
        <v>1.2083333333333333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57.06666666666667</v>
      </c>
      <c r="Y421" s="729">
        <f>IFERROR(Y419/H419,"0")+IFERROR(Y420/H420,"0")</f>
        <v>58</v>
      </c>
      <c r="Z421" s="729">
        <f>IFERROR(IF(Z419="",0,Z419),"0")+IFERROR(IF(Z420="",0,Z420),"0")</f>
        <v>1.2614999999999998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856</v>
      </c>
      <c r="Y422" s="729">
        <f>IFERROR(SUM(Y419:Y420),"0")</f>
        <v>870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105</v>
      </c>
      <c r="Y429" s="728">
        <f>IFERROR(IF(X429="",0,CEILING((X429/$H429),1)*$H429),"")</f>
        <v>108</v>
      </c>
      <c r="Z429" s="36">
        <f>IFERROR(IF(Y429=0,"",ROUNDUP(Y429/H429,0)*0.01898),"")</f>
        <v>0.22776000000000002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111.05500000000001</v>
      </c>
      <c r="BN429" s="64">
        <f>IFERROR(Y429*I429/H429,"0")</f>
        <v>114.22799999999999</v>
      </c>
      <c r="BO429" s="64">
        <f>IFERROR(1/J429*(X429/H429),"0")</f>
        <v>0.18229166666666666</v>
      </c>
      <c r="BP429" s="64">
        <f>IFERROR(1/J429*(Y429/H429),"0")</f>
        <v>0.1875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11.666666666666666</v>
      </c>
      <c r="Y430" s="729">
        <f>IFERROR(Y429/H429,"0")</f>
        <v>12</v>
      </c>
      <c r="Z430" s="729">
        <f>IFERROR(IF(Z429="",0,Z429),"0")</f>
        <v>0.22776000000000002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105</v>
      </c>
      <c r="Y431" s="729">
        <f>IFERROR(SUM(Y429:Y429),"0")</f>
        <v>108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744</v>
      </c>
      <c r="Y450" s="728">
        <f>IFERROR(IF(X450="",0,CEILING((X450/$H450),1)*$H450),"")</f>
        <v>747</v>
      </c>
      <c r="Z450" s="36">
        <f>IFERROR(IF(Y450=0,"",ROUNDUP(Y450/H450,0)*0.01898),"")</f>
        <v>1.57534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786.904</v>
      </c>
      <c r="BN450" s="64">
        <f>IFERROR(Y450*I450/H450,"0")</f>
        <v>790.077</v>
      </c>
      <c r="BO450" s="64">
        <f>IFERROR(1/J450*(X450/H450),"0")</f>
        <v>1.2916666666666667</v>
      </c>
      <c r="BP450" s="64">
        <f>IFERROR(1/J450*(Y450/H450),"0")</f>
        <v>1.296875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82.666666666666671</v>
      </c>
      <c r="Y455" s="729">
        <f>IFERROR(Y450/H450,"0")+IFERROR(Y451/H451,"0")+IFERROR(Y452/H452,"0")+IFERROR(Y453/H453,"0")+IFERROR(Y454/H454,"0")</f>
        <v>83</v>
      </c>
      <c r="Z455" s="729">
        <f>IFERROR(IF(Z450="",0,Z450),"0")+IFERROR(IF(Z451="",0,Z451),"0")+IFERROR(IF(Z452="",0,Z452),"0")+IFERROR(IF(Z453="",0,Z453),"0")+IFERROR(IF(Z454="",0,Z454),"0")</f>
        <v>1.57534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744</v>
      </c>
      <c r="Y456" s="729">
        <f>IFERROR(SUM(Y450:Y454),"0")</f>
        <v>747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36</v>
      </c>
      <c r="Y516" s="728">
        <f t="shared" ref="Y516:Y531" si="73">IFERROR(IF(X516="",0,CEILING((X516/$H516),1)*$H516),"")</f>
        <v>36.96</v>
      </c>
      <c r="Z516" s="36">
        <f t="shared" ref="Z516:Z521" si="74">IFERROR(IF(Y516=0,"",ROUNDUP(Y516/H516,0)*0.01196),"")</f>
        <v>8.3720000000000003E-2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38.454545454545453</v>
      </c>
      <c r="BN516" s="64">
        <f t="shared" ref="BN516:BN531" si="76">IFERROR(Y516*I516/H516,"0")</f>
        <v>39.479999999999997</v>
      </c>
      <c r="BO516" s="64">
        <f t="shared" ref="BO516:BO531" si="77">IFERROR(1/J516*(X516/H516),"0")</f>
        <v>6.555944055944056E-2</v>
      </c>
      <c r="BP516" s="64">
        <f t="shared" ref="BP516:BP531" si="78">IFERROR(1/J516*(Y516/H516),"0")</f>
        <v>6.7307692307692318E-2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77</v>
      </c>
      <c r="Y517" s="728">
        <f t="shared" si="73"/>
        <v>79.2</v>
      </c>
      <c r="Z517" s="36">
        <f t="shared" si="74"/>
        <v>0.1794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82.249999999999986</v>
      </c>
      <c r="BN517" s="64">
        <f t="shared" si="76"/>
        <v>84.6</v>
      </c>
      <c r="BO517" s="64">
        <f t="shared" si="77"/>
        <v>0.14022435897435898</v>
      </c>
      <c r="BP517" s="64">
        <f t="shared" si="78"/>
        <v>0.14423076923076925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203</v>
      </c>
      <c r="Y518" s="728">
        <f t="shared" si="73"/>
        <v>205.92000000000002</v>
      </c>
      <c r="Z518" s="36">
        <f t="shared" si="74"/>
        <v>0.46644000000000002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216.84090909090907</v>
      </c>
      <c r="BN518" s="64">
        <f t="shared" si="76"/>
        <v>219.95999999999998</v>
      </c>
      <c r="BO518" s="64">
        <f t="shared" si="77"/>
        <v>0.36968240093240096</v>
      </c>
      <c r="BP518" s="64">
        <f t="shared" si="78"/>
        <v>0.375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536</v>
      </c>
      <c r="Y520" s="728">
        <f t="shared" si="73"/>
        <v>538.56000000000006</v>
      </c>
      <c r="Z520" s="36">
        <f t="shared" si="74"/>
        <v>1.2199200000000001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572.5454545454545</v>
      </c>
      <c r="BN520" s="64">
        <f t="shared" si="76"/>
        <v>575.28</v>
      </c>
      <c r="BO520" s="64">
        <f t="shared" si="77"/>
        <v>0.97610722610722611</v>
      </c>
      <c r="BP520" s="64">
        <f t="shared" si="78"/>
        <v>0.98076923076923084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161.36363636363637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1.9494800000000001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852</v>
      </c>
      <c r="Y533" s="729">
        <f>IFERROR(SUM(Y516:Y531),"0")</f>
        <v>860.6400000000001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144</v>
      </c>
      <c r="Y535" s="728">
        <f>IFERROR(IF(X535="",0,CEILING((X535/$H535),1)*$H535),"")</f>
        <v>147.84</v>
      </c>
      <c r="Z535" s="36">
        <f>IFERROR(IF(Y535=0,"",ROUNDUP(Y535/H535,0)*0.01196),"")</f>
        <v>0.33488000000000001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153.81818181818181</v>
      </c>
      <c r="BN535" s="64">
        <f>IFERROR(Y535*I535/H535,"0")</f>
        <v>157.91999999999999</v>
      </c>
      <c r="BO535" s="64">
        <f>IFERROR(1/J535*(X535/H535),"0")</f>
        <v>0.26223776223776224</v>
      </c>
      <c r="BP535" s="64">
        <f>IFERROR(1/J535*(Y535/H535),"0")</f>
        <v>0.26923076923076927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27.27272727272727</v>
      </c>
      <c r="Y539" s="729">
        <f>IFERROR(Y535/H535,"0")+IFERROR(Y536/H536,"0")+IFERROR(Y537/H537,"0")+IFERROR(Y538/H538,"0")</f>
        <v>28</v>
      </c>
      <c r="Z539" s="729">
        <f>IFERROR(IF(Z535="",0,Z535),"0")+IFERROR(IF(Z536="",0,Z536),"0")+IFERROR(IF(Z537="",0,Z537),"0")+IFERROR(IF(Z538="",0,Z538),"0")</f>
        <v>0.33488000000000001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144</v>
      </c>
      <c r="Y540" s="729">
        <f>IFERROR(SUM(Y535:Y538),"0")</f>
        <v>147.84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137</v>
      </c>
      <c r="Y544" s="728">
        <f t="shared" si="79"/>
        <v>137.28</v>
      </c>
      <c r="Z544" s="36">
        <f>IFERROR(IF(Y544=0,"",ROUNDUP(Y544/H544,0)*0.01196),"")</f>
        <v>0.31096000000000001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146.34090909090907</v>
      </c>
      <c r="BN544" s="64">
        <f t="shared" si="81"/>
        <v>146.63999999999999</v>
      </c>
      <c r="BO544" s="64">
        <f t="shared" si="82"/>
        <v>0.24949009324009325</v>
      </c>
      <c r="BP544" s="64">
        <f t="shared" si="83"/>
        <v>0.25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25.946969696969695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26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0.31096000000000001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137</v>
      </c>
      <c r="Y555" s="729">
        <f>IFERROR(SUM(Y542:Y553),"0")</f>
        <v>137.28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8261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8405.31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8711.9804895190173</v>
      </c>
      <c r="Y631" s="729">
        <f>IFERROR(SUM(BN22:BN627),"0")</f>
        <v>8864.0480000000007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14</v>
      </c>
      <c r="Y632" s="38">
        <f>ROUNDUP(SUM(BP22:BP627),0)</f>
        <v>15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9061.9804895190173</v>
      </c>
      <c r="Y633" s="729">
        <f>GrossWeightTotalR+PalletQtyTotalR*25</f>
        <v>9239.0480000000007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1270.0669686353767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1292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16.466650000000001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346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351.6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700.2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687.1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159.60000000000002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1151.0999999999999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23.2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33.6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342.15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2718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747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1145.7600000000002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2025-03-14T07:31:37Z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