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EF5242-1BC3-4E4E-85CB-6E3001C1EE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BO274" i="1"/>
  <c r="BM274" i="1"/>
  <c r="Y274" i="1"/>
  <c r="Y279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H608" i="1" s="1"/>
  <c r="P171" i="1"/>
  <c r="X168" i="1"/>
  <c r="X167" i="1"/>
  <c r="BO166" i="1"/>
  <c r="BM166" i="1"/>
  <c r="Y166" i="1"/>
  <c r="Y168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BO133" i="1"/>
  <c r="BM133" i="1"/>
  <c r="Y133" i="1"/>
  <c r="Y136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7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8" i="1" s="1"/>
  <c r="Y23" i="1"/>
  <c r="X23" i="1"/>
  <c r="X602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Z90" i="1" s="1"/>
  <c r="BN85" i="1"/>
  <c r="BP85" i="1"/>
  <c r="Z87" i="1"/>
  <c r="BN87" i="1"/>
  <c r="Z89" i="1"/>
  <c r="BN89" i="1"/>
  <c r="Z96" i="1"/>
  <c r="Z98" i="1" s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Z119" i="1" s="1"/>
  <c r="BN115" i="1"/>
  <c r="BP115" i="1"/>
  <c r="Z117" i="1"/>
  <c r="BN117" i="1"/>
  <c r="F608" i="1"/>
  <c r="Z124" i="1"/>
  <c r="Z128" i="1" s="1"/>
  <c r="BN124" i="1"/>
  <c r="BP124" i="1"/>
  <c r="Z126" i="1"/>
  <c r="BN126" i="1"/>
  <c r="Y129" i="1"/>
  <c r="Z133" i="1"/>
  <c r="Z136" i="1" s="1"/>
  <c r="BN133" i="1"/>
  <c r="BP133" i="1"/>
  <c r="Z134" i="1"/>
  <c r="BN134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BN171" i="1"/>
  <c r="BP171" i="1"/>
  <c r="Z173" i="1"/>
  <c r="BN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BP186" i="1"/>
  <c r="BN186" i="1"/>
  <c r="Z186" i="1"/>
  <c r="BP196" i="1"/>
  <c r="BN196" i="1"/>
  <c r="Z196" i="1"/>
  <c r="BP200" i="1"/>
  <c r="BN200" i="1"/>
  <c r="Z200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Z291" i="1"/>
  <c r="BP289" i="1"/>
  <c r="BN289" i="1"/>
  <c r="Z289" i="1"/>
  <c r="BP298" i="1"/>
  <c r="BN298" i="1"/>
  <c r="Z298" i="1"/>
  <c r="BP321" i="1"/>
  <c r="BN321" i="1"/>
  <c r="Z321" i="1"/>
  <c r="BP324" i="1"/>
  <c r="BN324" i="1"/>
  <c r="Z324" i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Y425" i="1"/>
  <c r="BP423" i="1"/>
  <c r="BN423" i="1"/>
  <c r="Z423" i="1"/>
  <c r="F9" i="1"/>
  <c r="J9" i="1"/>
  <c r="Y175" i="1"/>
  <c r="Y188" i="1"/>
  <c r="Y602" i="1" s="1"/>
  <c r="BP194" i="1"/>
  <c r="Y600" i="1" s="1"/>
  <c r="BN194" i="1"/>
  <c r="Y599" i="1" s="1"/>
  <c r="Y601" i="1" s="1"/>
  <c r="Z194" i="1"/>
  <c r="Z201" i="1" s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Z237" i="1" s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4" i="1"/>
  <c r="BN274" i="1"/>
  <c r="Z274" i="1"/>
  <c r="BP277" i="1"/>
  <c r="BN277" i="1"/>
  <c r="Z277" i="1"/>
  <c r="Z279" i="1" s="1"/>
  <c r="Y291" i="1"/>
  <c r="Z300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Y350" i="1"/>
  <c r="Z362" i="1"/>
  <c r="BP360" i="1"/>
  <c r="BN360" i="1"/>
  <c r="Z360" i="1"/>
  <c r="Y362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47" i="1" l="1"/>
  <c r="Z492" i="1"/>
  <c r="Z349" i="1"/>
  <c r="Z334" i="1"/>
  <c r="Z411" i="1"/>
  <c r="Z398" i="1"/>
  <c r="Y598" i="1"/>
  <c r="X601" i="1"/>
  <c r="Z524" i="1"/>
  <c r="Z510" i="1"/>
  <c r="Z578" i="1"/>
  <c r="Z564" i="1"/>
  <c r="Z458" i="1"/>
  <c r="Z327" i="1"/>
  <c r="Z269" i="1"/>
  <c r="Z223" i="1"/>
  <c r="Z424" i="1"/>
  <c r="Z188" i="1"/>
  <c r="Z182" i="1"/>
  <c r="Z174" i="1"/>
  <c r="Z81" i="1"/>
  <c r="Z36" i="1"/>
  <c r="Z603" i="1" l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<sst xmlns="http://schemas.openxmlformats.org/spreadsheetml/2006/main" count="2478" uniqueCount="784">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</sst>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90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0.375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80</v>
      </c>
      <c r="Y53" s="387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83.555555555555543</v>
      </c>
      <c r="BN53" s="64">
        <f t="shared" ref="BN53:BN58" si="8">IFERROR(Y53*I53/H53,"0")</f>
        <v>90.24</v>
      </c>
      <c r="BO53" s="64">
        <f t="shared" ref="BO53:BO58" si="9">IFERROR(1/J53*(X53/H53),"0")</f>
        <v>0.13227513227513224</v>
      </c>
      <c r="BP53" s="64">
        <f t="shared" ref="BP53:BP58" si="10">IFERROR(1/J53*(Y53/H53),"0")</f>
        <v>0.14285714285714285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7.4074074074074066</v>
      </c>
      <c r="Y59" s="388">
        <f>IFERROR(Y53/H53,"0")+IFERROR(Y54/H54,"0")+IFERROR(Y55/H55,"0")+IFERROR(Y56/H56,"0")+IFERROR(Y57/H57,"0")+IFERROR(Y58/H58,"0")</f>
        <v>8</v>
      </c>
      <c r="Z59" s="388">
        <f>IFERROR(IF(Z53="",0,Z53),"0")+IFERROR(IF(Z54="",0,Z54),"0")+IFERROR(IF(Z55="",0,Z55),"0")+IFERROR(IF(Z56="",0,Z56),"0")+IFERROR(IF(Z57="",0,Z57),"0")+IFERROR(IF(Z58="",0,Z58),"0")</f>
        <v>0.17399999999999999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80</v>
      </c>
      <c r="Y60" s="388">
        <f>IFERROR(SUM(Y53:Y58),"0")</f>
        <v>86.4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100</v>
      </c>
      <c r="Y68" s="387">
        <f t="shared" ref="Y68:Y74" si="11">IFERROR(IF(X68="",0,CEILING((X68/$H68),1)*$H68),"")</f>
        <v>108</v>
      </c>
      <c r="Z68" s="36">
        <f>IFERROR(IF(Y68=0,"",ROUNDUP(Y68/H68,0)*0.02175),"")</f>
        <v>0.21749999999999997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104.44444444444444</v>
      </c>
      <c r="BN68" s="64">
        <f t="shared" ref="BN68:BN74" si="13">IFERROR(Y68*I68/H68,"0")</f>
        <v>112.8</v>
      </c>
      <c r="BO68" s="64">
        <f t="shared" ref="BO68:BO74" si="14">IFERROR(1/J68*(X68/H68),"0")</f>
        <v>0.16534391534391535</v>
      </c>
      <c r="BP68" s="64">
        <f t="shared" ref="BP68:BP74" si="15">IFERROR(1/J68*(Y68/H68),"0")</f>
        <v>0.17857142857142855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90</v>
      </c>
      <c r="Y74" s="387">
        <f t="shared" si="11"/>
        <v>90</v>
      </c>
      <c r="Z74" s="36">
        <f>IFERROR(IF(Y74=0,"",ROUNDUP(Y74/H74,0)*0.00937),"")</f>
        <v>0.18740000000000001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94.800000000000011</v>
      </c>
      <c r="BN74" s="64">
        <f t="shared" si="13"/>
        <v>94.800000000000011</v>
      </c>
      <c r="BO74" s="64">
        <f t="shared" si="14"/>
        <v>0.16666666666666666</v>
      </c>
      <c r="BP74" s="64">
        <f t="shared" si="15"/>
        <v>0.16666666666666666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29.25925925925926</v>
      </c>
      <c r="Y75" s="388">
        <f>IFERROR(Y68/H68,"0")+IFERROR(Y69/H69,"0")+IFERROR(Y70/H70,"0")+IFERROR(Y71/H71,"0")+IFERROR(Y72/H72,"0")+IFERROR(Y73/H73,"0")+IFERROR(Y74/H74,"0")</f>
        <v>30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0.40489999999999998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190</v>
      </c>
      <c r="Y76" s="388">
        <f>IFERROR(SUM(Y68:Y74),"0")</f>
        <v>198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45</v>
      </c>
      <c r="Y80" s="387">
        <f>IFERROR(IF(X80="",0,CEILING((X80/$H80),1)*$H80),"")</f>
        <v>45.900000000000006</v>
      </c>
      <c r="Z80" s="36">
        <f>IFERROR(IF(Y80=0,"",ROUNDUP(Y80/H80,0)*0.00753),"")</f>
        <v>0.12801000000000001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48.333333333333329</v>
      </c>
      <c r="BN80" s="64">
        <f>IFERROR(Y80*I80/H80,"0")</f>
        <v>49.300000000000004</v>
      </c>
      <c r="BO80" s="64">
        <f>IFERROR(1/J80*(X80/H80),"0")</f>
        <v>0.10683760683760682</v>
      </c>
      <c r="BP80" s="64">
        <f>IFERROR(1/J80*(Y80/H80),"0")</f>
        <v>0.10897435897435898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16.666666666666664</v>
      </c>
      <c r="Y81" s="388">
        <f>IFERROR(Y78/H78,"0")+IFERROR(Y79/H79,"0")+IFERROR(Y80/H80,"0")</f>
        <v>17</v>
      </c>
      <c r="Z81" s="388">
        <f>IFERROR(IF(Z78="",0,Z78),"0")+IFERROR(IF(Z79="",0,Z79),"0")+IFERROR(IF(Z80="",0,Z80),"0")</f>
        <v>0.12801000000000001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45</v>
      </c>
      <c r="Y82" s="388">
        <f>IFERROR(SUM(Y78:Y80),"0")</f>
        <v>45.900000000000006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12</v>
      </c>
      <c r="Y88" s="387">
        <f t="shared" si="16"/>
        <v>12.6</v>
      </c>
      <c r="Z88" s="36">
        <f>IFERROR(IF(Y88=0,"",ROUNDUP(Y88/H88,0)*0.00502),"")</f>
        <v>3.5140000000000005E-2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12.666666666666664</v>
      </c>
      <c r="BN88" s="64">
        <f t="shared" si="18"/>
        <v>13.299999999999999</v>
      </c>
      <c r="BO88" s="64">
        <f t="shared" si="19"/>
        <v>2.8490028490028491E-2</v>
      </c>
      <c r="BP88" s="64">
        <f t="shared" si="20"/>
        <v>2.9914529914529919E-2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30</v>
      </c>
      <c r="Y89" s="387">
        <f t="shared" si="16"/>
        <v>30.6</v>
      </c>
      <c r="Z89" s="36">
        <f>IFERROR(IF(Y89=0,"",ROUNDUP(Y89/H89,0)*0.00502),"")</f>
        <v>8.5339999999999999E-2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31.666666666666664</v>
      </c>
      <c r="BN89" s="64">
        <f t="shared" si="18"/>
        <v>32.299999999999997</v>
      </c>
      <c r="BO89" s="64">
        <f t="shared" si="19"/>
        <v>7.122507122507124E-2</v>
      </c>
      <c r="BP89" s="64">
        <f t="shared" si="20"/>
        <v>7.2649572649572655E-2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23.333333333333336</v>
      </c>
      <c r="Y90" s="388">
        <f>IFERROR(Y84/H84,"0")+IFERROR(Y85/H85,"0")+IFERROR(Y86/H86,"0")+IFERROR(Y87/H87,"0")+IFERROR(Y88/H88,"0")+IFERROR(Y89/H89,"0")</f>
        <v>24</v>
      </c>
      <c r="Z90" s="388">
        <f>IFERROR(IF(Z84="",0,Z84),"0")+IFERROR(IF(Z85="",0,Z85),"0")+IFERROR(IF(Z86="",0,Z86),"0")+IFERROR(IF(Z87="",0,Z87),"0")+IFERROR(IF(Z88="",0,Z88),"0")+IFERROR(IF(Z89="",0,Z89),"0")</f>
        <v>0.12048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42</v>
      </c>
      <c r="Y91" s="388">
        <f>IFERROR(SUM(Y84:Y89),"0")</f>
        <v>43.2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90</v>
      </c>
      <c r="Y102" s="387">
        <f>IFERROR(IF(X102="",0,CEILING((X102/$H102),1)*$H102),"")</f>
        <v>92.4</v>
      </c>
      <c r="Z102" s="36">
        <f>IFERROR(IF(Y102=0,"",ROUNDUP(Y102/H102,0)*0.02175),"")</f>
        <v>0.23924999999999999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96.042857142857144</v>
      </c>
      <c r="BN102" s="64">
        <f>IFERROR(Y102*I102/H102,"0")</f>
        <v>98.604000000000013</v>
      </c>
      <c r="BO102" s="64">
        <f>IFERROR(1/J102*(X102/H102),"0")</f>
        <v>0.19132653061224486</v>
      </c>
      <c r="BP102" s="64">
        <f>IFERROR(1/J102*(Y102/H102),"0")</f>
        <v>0.19642857142857142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10.714285714285714</v>
      </c>
      <c r="Y104" s="388">
        <f>IFERROR(Y101/H101,"0")+IFERROR(Y102/H102,"0")+IFERROR(Y103/H103,"0")</f>
        <v>11</v>
      </c>
      <c r="Z104" s="388">
        <f>IFERROR(IF(Z101="",0,Z101),"0")+IFERROR(IF(Z102="",0,Z102),"0")+IFERROR(IF(Z103="",0,Z103),"0")</f>
        <v>0.23924999999999999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90</v>
      </c>
      <c r="Y105" s="388">
        <f>IFERROR(SUM(Y101:Y103),"0")</f>
        <v>92.4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120</v>
      </c>
      <c r="Y115" s="387">
        <f>IFERROR(IF(X115="",0,CEILING((X115/$H115),1)*$H115),"")</f>
        <v>126</v>
      </c>
      <c r="Z115" s="36">
        <f>IFERROR(IF(Y115=0,"",ROUNDUP(Y115/H115,0)*0.02175),"")</f>
        <v>0.32624999999999998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128.05714285714285</v>
      </c>
      <c r="BN115" s="64">
        <f>IFERROR(Y115*I115/H115,"0")</f>
        <v>134.45999999999998</v>
      </c>
      <c r="BO115" s="64">
        <f>IFERROR(1/J115*(X115/H115),"0")</f>
        <v>0.25510204081632648</v>
      </c>
      <c r="BP115" s="64">
        <f>IFERROR(1/J115*(Y115/H115),"0")</f>
        <v>0.26785714285714285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405</v>
      </c>
      <c r="Y116" s="387">
        <f>IFERROR(IF(X116="",0,CEILING((X116/$H116),1)*$H116),"")</f>
        <v>405</v>
      </c>
      <c r="Z116" s="36">
        <f>IFERROR(IF(Y116=0,"",ROUNDUP(Y116/H116,0)*0.00753),"")</f>
        <v>1.1294999999999999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445.8</v>
      </c>
      <c r="BN116" s="64">
        <f>IFERROR(Y116*I116/H116,"0")</f>
        <v>445.8</v>
      </c>
      <c r="BO116" s="64">
        <f>IFERROR(1/J116*(X116/H116),"0")</f>
        <v>0.96153846153846145</v>
      </c>
      <c r="BP116" s="64">
        <f>IFERROR(1/J116*(Y116/H116),"0")</f>
        <v>0.96153846153846145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164.28571428571428</v>
      </c>
      <c r="Y119" s="388">
        <f>IFERROR(Y114/H114,"0")+IFERROR(Y115/H115,"0")+IFERROR(Y116/H116,"0")+IFERROR(Y117/H117,"0")+IFERROR(Y118/H118,"0")</f>
        <v>165</v>
      </c>
      <c r="Z119" s="388">
        <f>IFERROR(IF(Z114="",0,Z114),"0")+IFERROR(IF(Z115="",0,Z115),"0")+IFERROR(IF(Z116="",0,Z116),"0")+IFERROR(IF(Z117="",0,Z117),"0")+IFERROR(IF(Z118="",0,Z118),"0")</f>
        <v>1.4557499999999999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525</v>
      </c>
      <c r="Y120" s="388">
        <f>IFERROR(SUM(Y114:Y118),"0")</f>
        <v>531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20</v>
      </c>
      <c r="Y124" s="387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20.857142857142858</v>
      </c>
      <c r="BN124" s="64">
        <f>IFERROR(Y124*I124/H124,"0")</f>
        <v>23.360000000000003</v>
      </c>
      <c r="BO124" s="64">
        <f>IFERROR(1/J124*(X124/H124),"0")</f>
        <v>3.1887755102040817E-2</v>
      </c>
      <c r="BP124" s="64">
        <f>IFERROR(1/J124*(Y124/H124),"0")</f>
        <v>3.5714285714285712E-2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1.7857142857142858</v>
      </c>
      <c r="Y128" s="388">
        <f>IFERROR(Y123/H123,"0")+IFERROR(Y124/H124,"0")+IFERROR(Y125/H125,"0")+IFERROR(Y126/H126,"0")+IFERROR(Y127/H127,"0")</f>
        <v>2</v>
      </c>
      <c r="Z128" s="388">
        <f>IFERROR(IF(Z123="",0,Z123),"0")+IFERROR(IF(Z124="",0,Z124),"0")+IFERROR(IF(Z125="",0,Z125),"0")+IFERROR(IF(Z126="",0,Z126),"0")+IFERROR(IF(Z127="",0,Z127),"0")</f>
        <v>4.3499999999999997E-2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20</v>
      </c>
      <c r="Y129" s="388">
        <f>IFERROR(SUM(Y123:Y127),"0")</f>
        <v>22.4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4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6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350</v>
      </c>
      <c r="Y140" s="387">
        <f t="shared" si="21"/>
        <v>352.8</v>
      </c>
      <c r="Z140" s="36">
        <f>IFERROR(IF(Y140=0,"",ROUNDUP(Y140/H140,0)*0.02175),"")</f>
        <v>0.91349999999999998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373.25</v>
      </c>
      <c r="BN140" s="64">
        <f t="shared" si="23"/>
        <v>376.23599999999999</v>
      </c>
      <c r="BO140" s="64">
        <f t="shared" si="24"/>
        <v>0.74404761904761896</v>
      </c>
      <c r="BP140" s="64">
        <f t="shared" si="25"/>
        <v>0.75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90</v>
      </c>
      <c r="Y143" s="387">
        <f t="shared" si="21"/>
        <v>91.800000000000011</v>
      </c>
      <c r="Z143" s="36">
        <f>IFERROR(IF(Y143=0,"",ROUNDUP(Y143/H143,0)*0.00753),"")</f>
        <v>0.25602000000000003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99.066666666666663</v>
      </c>
      <c r="BN143" s="64">
        <f t="shared" si="23"/>
        <v>101.048</v>
      </c>
      <c r="BO143" s="64">
        <f t="shared" si="24"/>
        <v>0.21367521367521364</v>
      </c>
      <c r="BP143" s="64">
        <f t="shared" si="25"/>
        <v>0.21794871794871795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9</v>
      </c>
      <c r="Y144" s="387">
        <f t="shared" si="21"/>
        <v>9</v>
      </c>
      <c r="Z144" s="36">
        <f>IFERROR(IF(Y144=0,"",ROUNDUP(Y144/H144,0)*0.00753),"")</f>
        <v>3.7650000000000003E-2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10</v>
      </c>
      <c r="BN144" s="64">
        <f t="shared" si="23"/>
        <v>10</v>
      </c>
      <c r="BO144" s="64">
        <f t="shared" si="24"/>
        <v>3.2051282051282048E-2</v>
      </c>
      <c r="BP144" s="64">
        <f t="shared" si="25"/>
        <v>3.2051282051282048E-2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80</v>
      </c>
      <c r="Y146" s="388">
        <f>IFERROR(Y139/H139,"0")+IFERROR(Y140/H140,"0")+IFERROR(Y141/H141,"0")+IFERROR(Y142/H142,"0")+IFERROR(Y143/H143,"0")+IFERROR(Y144/H144,"0")+IFERROR(Y145/H145,"0")</f>
        <v>81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1.2071699999999999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449</v>
      </c>
      <c r="Y147" s="388">
        <f>IFERROR(SUM(Y139:Y145),"0")</f>
        <v>453.6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40</v>
      </c>
      <c r="Y155" s="387">
        <f>IFERROR(IF(X155="",0,CEILING((X155/$H155),1)*$H155),"")</f>
        <v>41.6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42.5</v>
      </c>
      <c r="BN155" s="64">
        <f>IFERROR(Y155*I155/H155,"0")</f>
        <v>44.199999999999996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12.5</v>
      </c>
      <c r="Y157" s="388">
        <f>IFERROR(Y155/H155,"0")+IFERROR(Y156/H156,"0")</f>
        <v>13</v>
      </c>
      <c r="Z157" s="388">
        <f>IFERROR(IF(Z155="",0,Z155),"0")+IFERROR(IF(Z156="",0,Z156),"0")</f>
        <v>9.7890000000000005E-2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40</v>
      </c>
      <c r="Y158" s="388">
        <f>IFERROR(SUM(Y155:Y156),"0")</f>
        <v>41.6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17.5</v>
      </c>
      <c r="Y160" s="387">
        <f>IFERROR(IF(X160="",0,CEILING((X160/$H160),1)*$H160),"")</f>
        <v>19.599999999999998</v>
      </c>
      <c r="Z160" s="36">
        <f>IFERROR(IF(Y160=0,"",ROUNDUP(Y160/H160,0)*0.00753),"")</f>
        <v>5.271E-2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19.3</v>
      </c>
      <c r="BN160" s="64">
        <f>IFERROR(Y160*I160/H160,"0")</f>
        <v>21.616</v>
      </c>
      <c r="BO160" s="64">
        <f>IFERROR(1/J160*(X160/H160),"0")</f>
        <v>4.0064102564102561E-2</v>
      </c>
      <c r="BP160" s="64">
        <f>IFERROR(1/J160*(Y160/H160),"0")</f>
        <v>4.4871794871794872E-2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6.25</v>
      </c>
      <c r="Y162" s="388">
        <f>IFERROR(Y160/H160,"0")+IFERROR(Y161/H161,"0")</f>
        <v>7</v>
      </c>
      <c r="Z162" s="388">
        <f>IFERROR(IF(Z160="",0,Z160),"0")+IFERROR(IF(Z161="",0,Z161),"0")</f>
        <v>5.271E-2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17.5</v>
      </c>
      <c r="Y163" s="388">
        <f>IFERROR(SUM(Y160:Y161),"0")</f>
        <v>19.599999999999998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16.5</v>
      </c>
      <c r="Y166" s="387">
        <f>IFERROR(IF(X166="",0,CEILING((X166/$H166),1)*$H166),"")</f>
        <v>18.48</v>
      </c>
      <c r="Z166" s="36">
        <f>IFERROR(IF(Y166=0,"",ROUNDUP(Y166/H166,0)*0.00753),"")</f>
        <v>5.271E-2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18.299999999999997</v>
      </c>
      <c r="BN166" s="64">
        <f>IFERROR(Y166*I166/H166,"0")</f>
        <v>20.495999999999999</v>
      </c>
      <c r="BO166" s="64">
        <f>IFERROR(1/J166*(X166/H166),"0")</f>
        <v>4.0064102564102561E-2</v>
      </c>
      <c r="BP166" s="64">
        <f>IFERROR(1/J166*(Y166/H166),"0")</f>
        <v>4.4871794871794872E-2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6.25</v>
      </c>
      <c r="Y167" s="388">
        <f>IFERROR(Y165/H165,"0")+IFERROR(Y166/H166,"0")</f>
        <v>7</v>
      </c>
      <c r="Z167" s="388">
        <f>IFERROR(IF(Z165="",0,Z165),"0")+IFERROR(IF(Z166="",0,Z166),"0")</f>
        <v>5.271E-2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16.5</v>
      </c>
      <c r="Y168" s="388">
        <f>IFERROR(SUM(Y165:Y166),"0")</f>
        <v>18.48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25</v>
      </c>
      <c r="Y172" s="387">
        <f>IFERROR(IF(X172="",0,CEILING((X172/$H172),1)*$H172),"")</f>
        <v>27</v>
      </c>
      <c r="Z172" s="36">
        <f>IFERROR(IF(Y172=0,"",ROUNDUP(Y172/H172,0)*0.00753),"")</f>
        <v>6.7769999999999997E-2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26.666666666666668</v>
      </c>
      <c r="BN172" s="64">
        <f>IFERROR(Y172*I172/H172,"0")</f>
        <v>28.8</v>
      </c>
      <c r="BO172" s="64">
        <f>IFERROR(1/J172*(X172/H172),"0")</f>
        <v>5.3418803418803423E-2</v>
      </c>
      <c r="BP172" s="64">
        <f>IFERROR(1/J172*(Y172/H172),"0")</f>
        <v>5.7692307692307689E-2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8.3333333333333339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6.7769999999999997E-2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25</v>
      </c>
      <c r="Y175" s="388">
        <f>IFERROR(SUM(Y171:Y173),"0")</f>
        <v>27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20</v>
      </c>
      <c r="Y185" s="387">
        <f>IFERROR(IF(X185="",0,CEILING((X185/$H185),1)*$H185),"")</f>
        <v>25.200000000000003</v>
      </c>
      <c r="Z185" s="36">
        <f>IFERROR(IF(Y185=0,"",ROUNDUP(Y185/H185,0)*0.02175),"")</f>
        <v>6.5250000000000002E-2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21.342857142857142</v>
      </c>
      <c r="BN185" s="64">
        <f>IFERROR(Y185*I185/H185,"0")</f>
        <v>26.892000000000003</v>
      </c>
      <c r="BO185" s="64">
        <f>IFERROR(1/J185*(X185/H185),"0")</f>
        <v>4.2517006802721087E-2</v>
      </c>
      <c r="BP185" s="64">
        <f>IFERROR(1/J185*(Y185/H185),"0")</f>
        <v>5.3571428571428568E-2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20</v>
      </c>
      <c r="Y187" s="387">
        <f>IFERROR(IF(X187="",0,CEILING((X187/$H187),1)*$H187),"")</f>
        <v>21</v>
      </c>
      <c r="Z187" s="36">
        <f>IFERROR(IF(Y187=0,"",ROUNDUP(Y187/H187,0)*0.00753),"")</f>
        <v>5.271E-2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21.813333333333333</v>
      </c>
      <c r="BN187" s="64">
        <f>IFERROR(Y187*I187/H187,"0")</f>
        <v>22.903999999999996</v>
      </c>
      <c r="BO187" s="64">
        <f>IFERROR(1/J187*(X187/H187),"0")</f>
        <v>4.2735042735042736E-2</v>
      </c>
      <c r="BP187" s="64">
        <f>IFERROR(1/J187*(Y187/H187),"0")</f>
        <v>4.4871794871794872E-2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9.0476190476190474</v>
      </c>
      <c r="Y188" s="388">
        <f>IFERROR(Y185/H185,"0")+IFERROR(Y186/H186,"0")+IFERROR(Y187/H187,"0")</f>
        <v>10</v>
      </c>
      <c r="Z188" s="388">
        <f>IFERROR(IF(Z185="",0,Z185),"0")+IFERROR(IF(Z186="",0,Z186),"0")+IFERROR(IF(Z187="",0,Z187),"0")</f>
        <v>0.11796000000000001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40</v>
      </c>
      <c r="Y189" s="388">
        <f>IFERROR(SUM(Y185:Y187),"0")</f>
        <v>46.2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70</v>
      </c>
      <c r="Y193" s="387">
        <f t="shared" ref="Y193:Y200" si="26">IFERROR(IF(X193="",0,CEILING((X193/$H193),1)*$H193),"")</f>
        <v>71.400000000000006</v>
      </c>
      <c r="Z193" s="36">
        <f>IFERROR(IF(Y193=0,"",ROUNDUP(Y193/H193,0)*0.00753),"")</f>
        <v>0.12801000000000001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74.333333333333329</v>
      </c>
      <c r="BN193" s="64">
        <f t="shared" ref="BN193:BN200" si="28">IFERROR(Y193*I193/H193,"0")</f>
        <v>75.820000000000007</v>
      </c>
      <c r="BO193" s="64">
        <f t="shared" ref="BO193:BO200" si="29">IFERROR(1/J193*(X193/H193),"0")</f>
        <v>0.10683760683760682</v>
      </c>
      <c r="BP193" s="64">
        <f t="shared" ref="BP193:BP200" si="30">IFERROR(1/J193*(Y193/H193),"0")</f>
        <v>0.10897435897435898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30</v>
      </c>
      <c r="Y194" s="387">
        <f t="shared" si="26"/>
        <v>33.6</v>
      </c>
      <c r="Z194" s="36">
        <f>IFERROR(IF(Y194=0,"",ROUNDUP(Y194/H194,0)*0.00753),"")</f>
        <v>6.0240000000000002E-2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31.857142857142858</v>
      </c>
      <c r="BN194" s="64">
        <f t="shared" si="28"/>
        <v>35.68</v>
      </c>
      <c r="BO194" s="64">
        <f t="shared" si="29"/>
        <v>4.5787545787545784E-2</v>
      </c>
      <c r="BP194" s="64">
        <f t="shared" si="30"/>
        <v>5.128205128205128E-2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30</v>
      </c>
      <c r="Y195" s="387">
        <f t="shared" si="26"/>
        <v>33.6</v>
      </c>
      <c r="Z195" s="36">
        <f>IFERROR(IF(Y195=0,"",ROUNDUP(Y195/H195,0)*0.00753),"")</f>
        <v>6.0240000000000002E-2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31.428571428571427</v>
      </c>
      <c r="BN195" s="64">
        <f t="shared" si="28"/>
        <v>35.200000000000003</v>
      </c>
      <c r="BO195" s="64">
        <f t="shared" si="29"/>
        <v>4.5787545787545784E-2</v>
      </c>
      <c r="BP195" s="64">
        <f t="shared" si="30"/>
        <v>5.128205128205128E-2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122.5</v>
      </c>
      <c r="Y196" s="387">
        <f t="shared" si="26"/>
        <v>123.9</v>
      </c>
      <c r="Z196" s="36">
        <f>IFERROR(IF(Y196=0,"",ROUNDUP(Y196/H196,0)*0.00502),"")</f>
        <v>0.29618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130.08333333333334</v>
      </c>
      <c r="BN196" s="64">
        <f t="shared" si="28"/>
        <v>131.57</v>
      </c>
      <c r="BO196" s="64">
        <f t="shared" si="29"/>
        <v>0.2492877492877493</v>
      </c>
      <c r="BP196" s="64">
        <f t="shared" si="30"/>
        <v>0.25213675213675218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28</v>
      </c>
      <c r="Y197" s="387">
        <f t="shared" si="26"/>
        <v>29.400000000000002</v>
      </c>
      <c r="Z197" s="36">
        <f>IFERROR(IF(Y197=0,"",ROUNDUP(Y197/H197,0)*0.00502),"")</f>
        <v>7.0280000000000009E-2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29.733333333333331</v>
      </c>
      <c r="BN197" s="64">
        <f t="shared" si="28"/>
        <v>31.22</v>
      </c>
      <c r="BO197" s="64">
        <f t="shared" si="29"/>
        <v>5.6980056980056981E-2</v>
      </c>
      <c r="BP197" s="64">
        <f t="shared" si="30"/>
        <v>5.9829059829059839E-2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87.5</v>
      </c>
      <c r="Y198" s="387">
        <f t="shared" si="26"/>
        <v>88.2</v>
      </c>
      <c r="Z198" s="36">
        <f>IFERROR(IF(Y198=0,"",ROUNDUP(Y198/H198,0)*0.00502),"")</f>
        <v>0.21084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91.666666666666671</v>
      </c>
      <c r="BN198" s="64">
        <f t="shared" si="28"/>
        <v>92.4</v>
      </c>
      <c r="BO198" s="64">
        <f t="shared" si="29"/>
        <v>0.17806267806267806</v>
      </c>
      <c r="BP198" s="64">
        <f t="shared" si="30"/>
        <v>0.17948717948717952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144.28571428571428</v>
      </c>
      <c r="Y201" s="388">
        <f>IFERROR(Y193/H193,"0")+IFERROR(Y194/H194,"0")+IFERROR(Y195/H195,"0")+IFERROR(Y196/H196,"0")+IFERROR(Y197/H197,"0")+IFERROR(Y198/H198,"0")+IFERROR(Y199/H199,"0")+IFERROR(Y200/H200,"0")</f>
        <v>148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0.82579000000000002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368</v>
      </c>
      <c r="Y202" s="388">
        <f>IFERROR(SUM(Y193:Y200),"0")</f>
        <v>380.09999999999997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80</v>
      </c>
      <c r="Y215" s="387">
        <f t="shared" ref="Y215:Y222" si="31">IFERROR(IF(X215="",0,CEILING((X215/$H215),1)*$H215),"")</f>
        <v>81</v>
      </c>
      <c r="Z215" s="36">
        <f>IFERROR(IF(Y215=0,"",ROUNDUP(Y215/H215,0)*0.00937),"")</f>
        <v>0.14055000000000001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83.111111111111114</v>
      </c>
      <c r="BN215" s="64">
        <f t="shared" ref="BN215:BN222" si="33">IFERROR(Y215*I215/H215,"0")</f>
        <v>84.15</v>
      </c>
      <c r="BO215" s="64">
        <f t="shared" ref="BO215:BO222" si="34">IFERROR(1/J215*(X215/H215),"0")</f>
        <v>0.12345679012345677</v>
      </c>
      <c r="BP215" s="64">
        <f t="shared" ref="BP215:BP222" si="35">IFERROR(1/J215*(Y215/H215),"0")</f>
        <v>0.12499999999999999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50</v>
      </c>
      <c r="Y216" s="387">
        <f t="shared" si="31"/>
        <v>54</v>
      </c>
      <c r="Z216" s="36">
        <f>IFERROR(IF(Y216=0,"",ROUNDUP(Y216/H216,0)*0.00937),"")</f>
        <v>9.3700000000000006E-2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51.944444444444443</v>
      </c>
      <c r="BN216" s="64">
        <f t="shared" si="33"/>
        <v>56.099999999999994</v>
      </c>
      <c r="BO216" s="64">
        <f t="shared" si="34"/>
        <v>7.716049382716049E-2</v>
      </c>
      <c r="BP216" s="64">
        <f t="shared" si="35"/>
        <v>8.3333333333333329E-2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100</v>
      </c>
      <c r="Y217" s="387">
        <f t="shared" si="31"/>
        <v>102.60000000000001</v>
      </c>
      <c r="Z217" s="36">
        <f>IFERROR(IF(Y217=0,"",ROUNDUP(Y217/H217,0)*0.00937),"")</f>
        <v>0.17802999999999999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103.88888888888889</v>
      </c>
      <c r="BN217" s="64">
        <f t="shared" si="33"/>
        <v>106.59000000000002</v>
      </c>
      <c r="BO217" s="64">
        <f t="shared" si="34"/>
        <v>0.15432098765432098</v>
      </c>
      <c r="BP217" s="64">
        <f t="shared" si="35"/>
        <v>0.15833333333333333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100</v>
      </c>
      <c r="Y218" s="387">
        <f t="shared" si="31"/>
        <v>102.60000000000001</v>
      </c>
      <c r="Z218" s="36">
        <f>IFERROR(IF(Y218=0,"",ROUNDUP(Y218/H218,0)*0.00937),"")</f>
        <v>0.17802999999999999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103.88888888888889</v>
      </c>
      <c r="BN218" s="64">
        <f t="shared" si="33"/>
        <v>106.59000000000002</v>
      </c>
      <c r="BO218" s="64">
        <f t="shared" si="34"/>
        <v>0.15432098765432098</v>
      </c>
      <c r="BP218" s="64">
        <f t="shared" si="35"/>
        <v>0.15833333333333333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61.111111111111114</v>
      </c>
      <c r="Y223" s="388">
        <f>IFERROR(Y215/H215,"0")+IFERROR(Y216/H216,"0")+IFERROR(Y217/H217,"0")+IFERROR(Y218/H218,"0")+IFERROR(Y219/H219,"0")+IFERROR(Y220/H220,"0")+IFERROR(Y221/H221,"0")+IFERROR(Y222/H222,"0")</f>
        <v>63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0.59031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330</v>
      </c>
      <c r="Y224" s="388">
        <f>IFERROR(SUM(Y215:Y222),"0")</f>
        <v>340.20000000000005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60</v>
      </c>
      <c r="Y229" s="387">
        <f t="shared" si="36"/>
        <v>60.899999999999991</v>
      </c>
      <c r="Z229" s="36">
        <f>IFERROR(IF(Y229=0,"",ROUNDUP(Y229/H229,0)*0.02175),"")</f>
        <v>0.15225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63.889655172413789</v>
      </c>
      <c r="BN229" s="64">
        <f t="shared" si="38"/>
        <v>64.847999999999985</v>
      </c>
      <c r="BO229" s="64">
        <f t="shared" si="39"/>
        <v>0.12315270935960591</v>
      </c>
      <c r="BP229" s="64">
        <f t="shared" si="40"/>
        <v>0.125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160</v>
      </c>
      <c r="Y230" s="387">
        <f t="shared" si="36"/>
        <v>160.79999999999998</v>
      </c>
      <c r="Z230" s="36">
        <f t="shared" ref="Z230:Z236" si="41">IFERROR(IF(Y230=0,"",ROUNDUP(Y230/H230,0)*0.00753),"")</f>
        <v>0.50451000000000001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179.33333333333334</v>
      </c>
      <c r="BN230" s="64">
        <f t="shared" si="38"/>
        <v>180.23</v>
      </c>
      <c r="BO230" s="64">
        <f t="shared" si="39"/>
        <v>0.42735042735042739</v>
      </c>
      <c r="BP230" s="64">
        <f t="shared" si="40"/>
        <v>0.42948717948717946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160</v>
      </c>
      <c r="Y232" s="387">
        <f t="shared" si="36"/>
        <v>160.79999999999998</v>
      </c>
      <c r="Z232" s="36">
        <f t="shared" si="41"/>
        <v>0.50451000000000001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178.13333333333335</v>
      </c>
      <c r="BN232" s="64">
        <f t="shared" si="38"/>
        <v>179.024</v>
      </c>
      <c r="BO232" s="64">
        <f t="shared" si="39"/>
        <v>0.42735042735042739</v>
      </c>
      <c r="BP232" s="64">
        <f t="shared" si="40"/>
        <v>0.42948717948717946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56</v>
      </c>
      <c r="Y235" s="387">
        <f t="shared" si="36"/>
        <v>57.599999999999994</v>
      </c>
      <c r="Z235" s="36">
        <f t="shared" si="41"/>
        <v>0.18071999999999999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62.346666666666671</v>
      </c>
      <c r="BN235" s="64">
        <f t="shared" si="38"/>
        <v>64.128</v>
      </c>
      <c r="BO235" s="64">
        <f t="shared" si="39"/>
        <v>0.1495726495726496</v>
      </c>
      <c r="BP235" s="64">
        <f t="shared" si="40"/>
        <v>0.15384615384615385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120</v>
      </c>
      <c r="Y236" s="387">
        <f t="shared" si="36"/>
        <v>120</v>
      </c>
      <c r="Z236" s="36">
        <f t="shared" si="41"/>
        <v>0.3765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133.9</v>
      </c>
      <c r="BN236" s="64">
        <f t="shared" si="38"/>
        <v>133.9</v>
      </c>
      <c r="BO236" s="64">
        <f t="shared" si="39"/>
        <v>0.32051282051282048</v>
      </c>
      <c r="BP236" s="64">
        <f t="shared" si="40"/>
        <v>0.32051282051282048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213.56321839080462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1.7184900000000001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556</v>
      </c>
      <c r="Y238" s="388">
        <f>IFERROR(SUM(Y226:Y236),"0")</f>
        <v>560.1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32</v>
      </c>
      <c r="Y244" s="387">
        <f>IFERROR(IF(X244="",0,CEILING((X244/$H244),1)*$H244),"")</f>
        <v>33.6</v>
      </c>
      <c r="Z244" s="36">
        <f>IFERROR(IF(Y244=0,"",ROUNDUP(Y244/H244,0)*0.00753),"")</f>
        <v>0.10542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35.626666666666672</v>
      </c>
      <c r="BN244" s="64">
        <f>IFERROR(Y244*I244/H244,"0")</f>
        <v>37.408000000000001</v>
      </c>
      <c r="BO244" s="64">
        <f>IFERROR(1/J244*(X244/H244),"0")</f>
        <v>8.5470085470085472E-2</v>
      </c>
      <c r="BP244" s="64">
        <f>IFERROR(1/J244*(Y244/H244),"0")</f>
        <v>8.9743589743589758E-2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13.333333333333334</v>
      </c>
      <c r="Y245" s="388">
        <f>IFERROR(Y240/H240,"0")+IFERROR(Y241/H241,"0")+IFERROR(Y242/H242,"0")+IFERROR(Y243/H243,"0")+IFERROR(Y244/H244,"0")</f>
        <v>14.000000000000002</v>
      </c>
      <c r="Z245" s="388">
        <f>IFERROR(IF(Z240="",0,Z240),"0")+IFERROR(IF(Z241="",0,Z241),"0")+IFERROR(IF(Z242="",0,Z242),"0")+IFERROR(IF(Z243="",0,Z243),"0")+IFERROR(IF(Z244="",0,Z244),"0")</f>
        <v>0.10542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32</v>
      </c>
      <c r="Y246" s="388">
        <f>IFERROR(SUM(Y240:Y244),"0")</f>
        <v>33.6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60</v>
      </c>
      <c r="Y264" s="387">
        <f t="shared" si="47"/>
        <v>69.599999999999994</v>
      </c>
      <c r="Z264" s="36">
        <f>IFERROR(IF(Y264=0,"",ROUNDUP(Y264/H264,0)*0.02175),"")</f>
        <v>0.1305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62.482758620689651</v>
      </c>
      <c r="BN264" s="64">
        <f t="shared" si="49"/>
        <v>72.47999999999999</v>
      </c>
      <c r="BO264" s="64">
        <f t="shared" si="50"/>
        <v>9.2364532019704432E-2</v>
      </c>
      <c r="BP264" s="64">
        <f t="shared" si="51"/>
        <v>0.10714285714285714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20</v>
      </c>
      <c r="Y265" s="387">
        <f t="shared" si="47"/>
        <v>20</v>
      </c>
      <c r="Z265" s="36">
        <f>IFERROR(IF(Y265=0,"",ROUNDUP(Y265/H265,0)*0.00937),"")</f>
        <v>4.6850000000000003E-2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21.200000000000003</v>
      </c>
      <c r="BN265" s="64">
        <f t="shared" si="49"/>
        <v>21.200000000000003</v>
      </c>
      <c r="BO265" s="64">
        <f t="shared" si="50"/>
        <v>4.1666666666666664E-2</v>
      </c>
      <c r="BP265" s="64">
        <f t="shared" si="51"/>
        <v>4.1666666666666664E-2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40</v>
      </c>
      <c r="Y268" s="387">
        <f t="shared" si="47"/>
        <v>40</v>
      </c>
      <c r="Z268" s="36">
        <f>IFERROR(IF(Y268=0,"",ROUNDUP(Y268/H268,0)*0.00937),"")</f>
        <v>9.3700000000000006E-2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42.400000000000006</v>
      </c>
      <c r="BN268" s="64">
        <f t="shared" si="49"/>
        <v>42.400000000000006</v>
      </c>
      <c r="BO268" s="64">
        <f t="shared" si="50"/>
        <v>8.3333333333333329E-2</v>
      </c>
      <c r="BP268" s="64">
        <f t="shared" si="51"/>
        <v>8.3333333333333329E-2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20.172413793103448</v>
      </c>
      <c r="Y269" s="388">
        <f>IFERROR(Y261/H261,"0")+IFERROR(Y262/H262,"0")+IFERROR(Y263/H263,"0")+IFERROR(Y264/H264,"0")+IFERROR(Y265/H265,"0")+IFERROR(Y266/H266,"0")+IFERROR(Y267/H267,"0")+IFERROR(Y268/H268,"0")</f>
        <v>21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0.27105000000000001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120</v>
      </c>
      <c r="Y270" s="388">
        <f>IFERROR(SUM(Y261:Y268),"0")</f>
        <v>129.6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38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120</v>
      </c>
      <c r="Y298" s="387">
        <f>IFERROR(IF(X298="",0,CEILING((X298/$H298),1)*$H298),"")</f>
        <v>120</v>
      </c>
      <c r="Z298" s="36">
        <f>IFERROR(IF(Y298=0,"",ROUNDUP(Y298/H298,0)*0.00753),"")</f>
        <v>0.3765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130</v>
      </c>
      <c r="BN298" s="64">
        <f>IFERROR(Y298*I298/H298,"0")</f>
        <v>130</v>
      </c>
      <c r="BO298" s="64">
        <f>IFERROR(1/J298*(X298/H298),"0")</f>
        <v>0.32051282051282048</v>
      </c>
      <c r="BP298" s="64">
        <f>IFERROR(1/J298*(Y298/H298),"0")</f>
        <v>0.32051282051282048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50</v>
      </c>
      <c r="Y300" s="388">
        <f>IFERROR(Y295/H295,"0")+IFERROR(Y296/H296,"0")+IFERROR(Y297/H297,"0")+IFERROR(Y298/H298,"0")+IFERROR(Y299/H299,"0")</f>
        <v>50</v>
      </c>
      <c r="Z300" s="388">
        <f>IFERROR(IF(Z295="",0,Z295),"0")+IFERROR(IF(Z296="",0,Z296),"0")+IFERROR(IF(Z297="",0,Z297),"0")+IFERROR(IF(Z298="",0,Z298),"0")+IFERROR(IF(Z299="",0,Z299),"0")</f>
        <v>0.3765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120</v>
      </c>
      <c r="Y301" s="388">
        <f>IFERROR(SUM(Y295:Y299),"0")</f>
        <v>120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210</v>
      </c>
      <c r="Y313" s="387">
        <f>IFERROR(IF(X313="",0,CEILING((X313/$H313),1)*$H313),"")</f>
        <v>210</v>
      </c>
      <c r="Z313" s="36">
        <f>IFERROR(IF(Y313=0,"",ROUNDUP(Y313/H313,0)*0.00502),"")</f>
        <v>0.502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220.00000000000003</v>
      </c>
      <c r="BN313" s="64">
        <f>IFERROR(Y313*I313/H313,"0")</f>
        <v>220.00000000000003</v>
      </c>
      <c r="BO313" s="64">
        <f>IFERROR(1/J313*(X313/H313),"0")</f>
        <v>0.42735042735042739</v>
      </c>
      <c r="BP313" s="64">
        <f>IFERROR(1/J313*(Y313/H313),"0")</f>
        <v>0.42735042735042739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100</v>
      </c>
      <c r="Y315" s="388">
        <f>IFERROR(Y313/H313,"0")+IFERROR(Y314/H314,"0")</f>
        <v>100</v>
      </c>
      <c r="Z315" s="388">
        <f>IFERROR(IF(Z313="",0,Z313),"0")+IFERROR(IF(Z314="",0,Z314),"0")</f>
        <v>0.502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210</v>
      </c>
      <c r="Y316" s="388">
        <f>IFERROR(SUM(Y313:Y314),"0")</f>
        <v>210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04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60</v>
      </c>
      <c r="Y346" s="387">
        <f>IFERROR(IF(X346="",0,CEILING((X346/$H346),1)*$H346),"")</f>
        <v>67.2</v>
      </c>
      <c r="Z346" s="36">
        <f>IFERROR(IF(Y346=0,"",ROUNDUP(Y346/H346,0)*0.02175),"")</f>
        <v>0.17399999999999999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64.028571428571425</v>
      </c>
      <c r="BN346" s="64">
        <f>IFERROR(Y346*I346/H346,"0")</f>
        <v>71.712000000000003</v>
      </c>
      <c r="BO346" s="64">
        <f>IFERROR(1/J346*(X346/H346),"0")</f>
        <v>0.12755102040816324</v>
      </c>
      <c r="BP346" s="64">
        <f>IFERROR(1/J346*(Y346/H346),"0")</f>
        <v>0.14285714285714285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500</v>
      </c>
      <c r="Y347" s="387">
        <f>IFERROR(IF(X347="",0,CEILING((X347/$H347),1)*$H347),"")</f>
        <v>507</v>
      </c>
      <c r="Z347" s="36">
        <f>IFERROR(IF(Y347=0,"",ROUNDUP(Y347/H347,0)*0.02175),"")</f>
        <v>1.4137499999999998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536.15384615384619</v>
      </c>
      <c r="BN347" s="64">
        <f>IFERROR(Y347*I347/H347,"0")</f>
        <v>543.66000000000008</v>
      </c>
      <c r="BO347" s="64">
        <f>IFERROR(1/J347*(X347/H347),"0")</f>
        <v>1.1446886446886446</v>
      </c>
      <c r="BP347" s="64">
        <f>IFERROR(1/J347*(Y347/H347),"0")</f>
        <v>1.1607142857142856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71.245421245421241</v>
      </c>
      <c r="Y349" s="388">
        <f>IFERROR(Y346/H346,"0")+IFERROR(Y347/H347,"0")+IFERROR(Y348/H348,"0")</f>
        <v>73</v>
      </c>
      <c r="Z349" s="388">
        <f>IFERROR(IF(Z346="",0,Z346),"0")+IFERROR(IF(Z347="",0,Z347),"0")+IFERROR(IF(Z348="",0,Z348),"0")</f>
        <v>1.5877499999999998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560</v>
      </c>
      <c r="Y350" s="388">
        <f>IFERROR(SUM(Y346:Y348),"0")</f>
        <v>574.20000000000005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175</v>
      </c>
      <c r="Y371" s="387">
        <f>IFERROR(IF(X371="",0,CEILING((X371/$H371),1)*$H371),"")</f>
        <v>176.4</v>
      </c>
      <c r="Z371" s="36">
        <f>IFERROR(IF(Y371=0,"",ROUNDUP(Y371/H371,0)*0.00753),"")</f>
        <v>0.63251999999999997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197.66666666666663</v>
      </c>
      <c r="BN371" s="64">
        <f>IFERROR(Y371*I371/H371,"0")</f>
        <v>199.24799999999999</v>
      </c>
      <c r="BO371" s="64">
        <f>IFERROR(1/J371*(X371/H371),"0")</f>
        <v>0.53418803418803418</v>
      </c>
      <c r="BP371" s="64">
        <f>IFERROR(1/J371*(Y371/H371),"0")</f>
        <v>0.53846153846153844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175</v>
      </c>
      <c r="Y372" s="387">
        <f>IFERROR(IF(X372="",0,CEILING((X372/$H372),1)*$H372),"")</f>
        <v>176.4</v>
      </c>
      <c r="Z372" s="36">
        <f>IFERROR(IF(Y372=0,"",ROUNDUP(Y372/H372,0)*0.00753),"")</f>
        <v>0.63251999999999997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196.66666666666666</v>
      </c>
      <c r="BN372" s="64">
        <f>IFERROR(Y372*I372/H372,"0")</f>
        <v>198.23999999999998</v>
      </c>
      <c r="BO372" s="64">
        <f>IFERROR(1/J372*(X372/H372),"0")</f>
        <v>0.53418803418803418</v>
      </c>
      <c r="BP372" s="64">
        <f>IFERROR(1/J372*(Y372/H372),"0")</f>
        <v>0.53846153846153844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166.66666666666666</v>
      </c>
      <c r="Y373" s="388">
        <f>IFERROR(Y370/H370,"0")+IFERROR(Y371/H371,"0")+IFERROR(Y372/H372,"0")</f>
        <v>168</v>
      </c>
      <c r="Z373" s="388">
        <f>IFERROR(IF(Z370="",0,Z370),"0")+IFERROR(IF(Z371="",0,Z371),"0")+IFERROR(IF(Z372="",0,Z372),"0")</f>
        <v>1.2650399999999999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350</v>
      </c>
      <c r="Y374" s="388">
        <f>IFERROR(SUM(Y370:Y372),"0")</f>
        <v>352.8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800</v>
      </c>
      <c r="Y379" s="387">
        <f t="shared" si="67"/>
        <v>810</v>
      </c>
      <c r="Z379" s="36">
        <f>IFERROR(IF(Y379=0,"",ROUNDUP(Y379/H379,0)*0.02175),"")</f>
        <v>1.1744999999999999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825.6</v>
      </c>
      <c r="BN379" s="64">
        <f t="shared" si="69"/>
        <v>835.92000000000007</v>
      </c>
      <c r="BO379" s="64">
        <f t="shared" si="70"/>
        <v>1.1111111111111112</v>
      </c>
      <c r="BP379" s="64">
        <f t="shared" si="71"/>
        <v>1.125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53.333333333333336</v>
      </c>
      <c r="Y387" s="388">
        <f>IFERROR(Y378/H378,"0")+IFERROR(Y379/H379,"0")+IFERROR(Y380/H380,"0")+IFERROR(Y381/H381,"0")+IFERROR(Y382/H382,"0")+IFERROR(Y383/H383,"0")+IFERROR(Y384/H384,"0")+IFERROR(Y385/H385,"0")+IFERROR(Y386/H386,"0")</f>
        <v>54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1.1744999999999999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800</v>
      </c>
      <c r="Y388" s="388">
        <f>IFERROR(SUM(Y378:Y386),"0")</f>
        <v>810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900</v>
      </c>
      <c r="Y390" s="387">
        <f>IFERROR(IF(X390="",0,CEILING((X390/$H390),1)*$H390),"")</f>
        <v>900</v>
      </c>
      <c r="Z390" s="36">
        <f>IFERROR(IF(Y390=0,"",ROUNDUP(Y390/H390,0)*0.02175),"")</f>
        <v>1.3049999999999999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928.8</v>
      </c>
      <c r="BN390" s="64">
        <f>IFERROR(Y390*I390/H390,"0")</f>
        <v>928.8</v>
      </c>
      <c r="BO390" s="64">
        <f>IFERROR(1/J390*(X390/H390),"0")</f>
        <v>1.25</v>
      </c>
      <c r="BP390" s="64">
        <f>IFERROR(1/J390*(Y390/H390),"0")</f>
        <v>1.25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60</v>
      </c>
      <c r="Y392" s="388">
        <f>IFERROR(Y390/H390,"0")+IFERROR(Y391/H391,"0")</f>
        <v>60</v>
      </c>
      <c r="Z392" s="388">
        <f>IFERROR(IF(Z390="",0,Z390),"0")+IFERROR(IF(Z391="",0,Z391),"0")</f>
        <v>1.3049999999999999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900</v>
      </c>
      <c r="Y393" s="388">
        <f>IFERROR(SUM(Y390:Y391),"0")</f>
        <v>900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90</v>
      </c>
      <c r="Y397" s="387">
        <f>IFERROR(IF(X397="",0,CEILING((X397/$H397),1)*$H397),"")</f>
        <v>93.6</v>
      </c>
      <c r="Z397" s="36">
        <f>IFERROR(IF(Y397=0,"",ROUNDUP(Y397/H397,0)*0.02175),"")</f>
        <v>0.26100000000000001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96.507692307692324</v>
      </c>
      <c r="BN397" s="64">
        <f>IFERROR(Y397*I397/H397,"0")</f>
        <v>100.36800000000001</v>
      </c>
      <c r="BO397" s="64">
        <f>IFERROR(1/J397*(X397/H397),"0")</f>
        <v>0.20604395604395603</v>
      </c>
      <c r="BP397" s="64">
        <f>IFERROR(1/J397*(Y397/H397),"0")</f>
        <v>0.21428571428571427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11.538461538461538</v>
      </c>
      <c r="Y398" s="388">
        <f>IFERROR(Y395/H395,"0")+IFERROR(Y396/H396,"0")+IFERROR(Y397/H397,"0")</f>
        <v>12</v>
      </c>
      <c r="Z398" s="388">
        <f>IFERROR(IF(Z395="",0,Z395),"0")+IFERROR(IF(Z396="",0,Z396),"0")+IFERROR(IF(Z397="",0,Z397),"0")</f>
        <v>0.26100000000000001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90</v>
      </c>
      <c r="Y399" s="388">
        <f>IFERROR(SUM(Y395:Y397),"0")</f>
        <v>93.6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90</v>
      </c>
      <c r="Y401" s="387">
        <f>IFERROR(IF(X401="",0,CEILING((X401/$H401),1)*$H401),"")</f>
        <v>93.6</v>
      </c>
      <c r="Z401" s="36">
        <f>IFERROR(IF(Y401=0,"",ROUNDUP(Y401/H401,0)*0.02175),"")</f>
        <v>0.26100000000000001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96.507692307692324</v>
      </c>
      <c r="BN401" s="64">
        <f>IFERROR(Y401*I401/H401,"0")</f>
        <v>100.36800000000001</v>
      </c>
      <c r="BO401" s="64">
        <f>IFERROR(1/J401*(X401/H401),"0")</f>
        <v>0.20604395604395603</v>
      </c>
      <c r="BP401" s="64">
        <f>IFERROR(1/J401*(Y401/H401),"0")</f>
        <v>0.21428571428571427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11.538461538461538</v>
      </c>
      <c r="Y403" s="388">
        <f>IFERROR(Y401/H401,"0")+IFERROR(Y402/H402,"0")</f>
        <v>12</v>
      </c>
      <c r="Z403" s="388">
        <f>IFERROR(IF(Z401="",0,Z401),"0")+IFERROR(IF(Z402="",0,Z402),"0")</f>
        <v>0.26100000000000001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90</v>
      </c>
      <c r="Y404" s="388">
        <f>IFERROR(SUM(Y401:Y402),"0")</f>
        <v>93.6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20</v>
      </c>
      <c r="Y438" s="387">
        <f t="shared" si="72"/>
        <v>21</v>
      </c>
      <c r="Z438" s="36">
        <f>IFERROR(IF(Y438=0,"",ROUNDUP(Y438/H438,0)*0.00753),"")</f>
        <v>3.7650000000000003E-2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21.095238095238091</v>
      </c>
      <c r="BN438" s="64">
        <f t="shared" si="74"/>
        <v>22.15</v>
      </c>
      <c r="BO438" s="64">
        <f t="shared" si="75"/>
        <v>3.0525030525030524E-2</v>
      </c>
      <c r="BP438" s="64">
        <f t="shared" si="76"/>
        <v>3.2051282051282048E-2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20</v>
      </c>
      <c r="Y440" s="387">
        <f t="shared" si="72"/>
        <v>21</v>
      </c>
      <c r="Z440" s="36">
        <f>IFERROR(IF(Y440=0,"",ROUNDUP(Y440/H440,0)*0.00753),"")</f>
        <v>3.7650000000000003E-2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21.095238095238091</v>
      </c>
      <c r="BN440" s="64">
        <f t="shared" si="74"/>
        <v>22.15</v>
      </c>
      <c r="BO440" s="64">
        <f t="shared" si="75"/>
        <v>3.0525030525030524E-2</v>
      </c>
      <c r="BP440" s="64">
        <f t="shared" si="76"/>
        <v>3.2051282051282048E-2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14</v>
      </c>
      <c r="Y444" s="387">
        <f t="shared" si="72"/>
        <v>14.700000000000001</v>
      </c>
      <c r="Z444" s="36">
        <f t="shared" si="77"/>
        <v>3.5140000000000005E-2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14.866666666666665</v>
      </c>
      <c r="BN444" s="64">
        <f t="shared" si="74"/>
        <v>15.61</v>
      </c>
      <c r="BO444" s="64">
        <f t="shared" si="75"/>
        <v>2.8490028490028491E-2</v>
      </c>
      <c r="BP444" s="64">
        <f t="shared" si="76"/>
        <v>2.9914529914529919E-2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14</v>
      </c>
      <c r="Y448" s="387">
        <f t="shared" si="72"/>
        <v>14.700000000000001</v>
      </c>
      <c r="Z448" s="36">
        <f t="shared" si="77"/>
        <v>3.5140000000000005E-2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14.866666666666665</v>
      </c>
      <c r="BN448" s="64">
        <f t="shared" si="74"/>
        <v>15.61</v>
      </c>
      <c r="BO448" s="64">
        <f t="shared" si="75"/>
        <v>2.8490028490028491E-2</v>
      </c>
      <c r="BP448" s="64">
        <f t="shared" si="76"/>
        <v>2.9914529914529919E-2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38.5</v>
      </c>
      <c r="Y453" s="387">
        <f t="shared" si="72"/>
        <v>39.9</v>
      </c>
      <c r="Z453" s="36">
        <f t="shared" si="77"/>
        <v>9.5380000000000006E-2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40.883333333333333</v>
      </c>
      <c r="BN453" s="64">
        <f t="shared" si="74"/>
        <v>42.36999999999999</v>
      </c>
      <c r="BO453" s="64">
        <f t="shared" si="75"/>
        <v>7.8347578347578356E-2</v>
      </c>
      <c r="BP453" s="64">
        <f t="shared" si="76"/>
        <v>8.11965811965812E-2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112</v>
      </c>
      <c r="Y457" s="387">
        <f t="shared" si="72"/>
        <v>112.56</v>
      </c>
      <c r="Z457" s="36">
        <f>IFERROR(IF(Y457=0,"",ROUNDUP(Y457/H457,0)*0.00753),"")</f>
        <v>0.50451000000000001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173.33333333333334</v>
      </c>
      <c r="BN457" s="64">
        <f t="shared" si="74"/>
        <v>174.20000000000002</v>
      </c>
      <c r="BO457" s="64">
        <f t="shared" si="75"/>
        <v>0.42735042735042739</v>
      </c>
      <c r="BP457" s="64">
        <f t="shared" si="76"/>
        <v>0.42948717948717946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107.85714285714286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110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0.74547000000000008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218.5</v>
      </c>
      <c r="Y459" s="388">
        <f>IFERROR(SUM(Y437:Y457),"0")</f>
        <v>223.86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70</v>
      </c>
      <c r="Y476" s="387">
        <f t="shared" si="78"/>
        <v>71.400000000000006</v>
      </c>
      <c r="Z476" s="36">
        <f>IFERROR(IF(Y476=0,"",ROUNDUP(Y476/H476,0)*0.00753),"")</f>
        <v>0.12801000000000001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73.833333333333329</v>
      </c>
      <c r="BN476" s="64">
        <f t="shared" si="80"/>
        <v>75.31</v>
      </c>
      <c r="BO476" s="64">
        <f t="shared" si="81"/>
        <v>0.10683760683760682</v>
      </c>
      <c r="BP476" s="64">
        <f t="shared" si="82"/>
        <v>0.10897435897435898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16.666666666666664</v>
      </c>
      <c r="Y481" s="388">
        <f>IFERROR(Y475/H475,"0")+IFERROR(Y476/H476,"0")+IFERROR(Y477/H477,"0")+IFERROR(Y478/H478,"0")+IFERROR(Y479/H479,"0")+IFERROR(Y480/H480,"0")</f>
        <v>17</v>
      </c>
      <c r="Z481" s="388">
        <f>IFERROR(IF(Z475="",0,Z475),"0")+IFERROR(IF(Z476="",0,Z476),"0")+IFERROR(IF(Z477="",0,Z477),"0")+IFERROR(IF(Z478="",0,Z478),"0")+IFERROR(IF(Z479="",0,Z479),"0")+IFERROR(IF(Z480="",0,Z480),"0")</f>
        <v>0.12801000000000001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70</v>
      </c>
      <c r="Y482" s="388">
        <f>IFERROR(SUM(Y475:Y480),"0")</f>
        <v>71.400000000000006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10</v>
      </c>
      <c r="Y489" s="387">
        <f>IFERROR(IF(X489="",0,CEILING((X489/$H489),1)*$H489),"")</f>
        <v>10.799999999999999</v>
      </c>
      <c r="Z489" s="36">
        <f>IFERROR(IF(Y489=0,"",ROUNDUP(Y489/H489,0)*0.00502),"")</f>
        <v>4.5179999999999998E-2</v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11.433333333333334</v>
      </c>
      <c r="BN489" s="64">
        <f>IFERROR(Y489*I489/H489,"0")</f>
        <v>12.348000000000001</v>
      </c>
      <c r="BO489" s="64">
        <f>IFERROR(1/J489*(X489/H489),"0")</f>
        <v>3.561253561253562E-2</v>
      </c>
      <c r="BP489" s="64">
        <f>IFERROR(1/J489*(Y489/H489),"0")</f>
        <v>3.8461538461538464E-2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8.3333333333333339</v>
      </c>
      <c r="Y492" s="388">
        <f>IFERROR(Y489/H489,"0")+IFERROR(Y490/H490,"0")+IFERROR(Y491/H491,"0")</f>
        <v>9</v>
      </c>
      <c r="Z492" s="388">
        <f>IFERROR(IF(Z489="",0,Z489),"0")+IFERROR(IF(Z490="",0,Z490),"0")+IFERROR(IF(Z491="",0,Z491),"0")</f>
        <v>4.5179999999999998E-2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10</v>
      </c>
      <c r="Y493" s="388">
        <f>IFERROR(SUM(Y489:Y491),"0")</f>
        <v>10.799999999999999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30</v>
      </c>
      <c r="Y507" s="387">
        <f t="shared" si="83"/>
        <v>31.68</v>
      </c>
      <c r="Z507" s="36">
        <f t="shared" si="84"/>
        <v>7.1760000000000004E-2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32.04545454545454</v>
      </c>
      <c r="BN507" s="64">
        <f t="shared" si="86"/>
        <v>33.839999999999996</v>
      </c>
      <c r="BO507" s="64">
        <f t="shared" si="87"/>
        <v>5.4632867132867136E-2</v>
      </c>
      <c r="BP507" s="64">
        <f t="shared" si="88"/>
        <v>5.7692307692307696E-2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120</v>
      </c>
      <c r="Y508" s="387">
        <f t="shared" si="83"/>
        <v>122.4</v>
      </c>
      <c r="Z508" s="36">
        <f>IFERROR(IF(Y508=0,"",ROUNDUP(Y508/H508,0)*0.00937),"")</f>
        <v>0.31857999999999997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127.99999999999999</v>
      </c>
      <c r="BN508" s="64">
        <f t="shared" si="86"/>
        <v>130.56</v>
      </c>
      <c r="BO508" s="64">
        <f t="shared" si="87"/>
        <v>0.27777777777777779</v>
      </c>
      <c r="BP508" s="64">
        <f t="shared" si="88"/>
        <v>0.28333333333333333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150</v>
      </c>
      <c r="Y509" s="387">
        <f t="shared" si="83"/>
        <v>151.20000000000002</v>
      </c>
      <c r="Z509" s="36">
        <f>IFERROR(IF(Y509=0,"",ROUNDUP(Y509/H509,0)*0.00937),"")</f>
        <v>0.39354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160</v>
      </c>
      <c r="BN509" s="64">
        <f t="shared" si="86"/>
        <v>161.28</v>
      </c>
      <c r="BO509" s="64">
        <f t="shared" si="87"/>
        <v>0.34722222222222221</v>
      </c>
      <c r="BP509" s="64">
        <f t="shared" si="88"/>
        <v>0.35000000000000003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80.681818181818187</v>
      </c>
      <c r="Y510" s="388">
        <f>IFERROR(Y502/H502,"0")+IFERROR(Y503/H503,"0")+IFERROR(Y504/H504,"0")+IFERROR(Y505/H505,"0")+IFERROR(Y506/H506,"0")+IFERROR(Y507/H507,"0")+IFERROR(Y508/H508,"0")+IFERROR(Y509/H509,"0")</f>
        <v>82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0.78387999999999991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300</v>
      </c>
      <c r="Y511" s="388">
        <f>IFERROR(SUM(Y502:Y509),"0")</f>
        <v>305.28000000000003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90</v>
      </c>
      <c r="Y513" s="387">
        <f>IFERROR(IF(X513="",0,CEILING((X513/$H513),1)*$H513),"")</f>
        <v>95.04</v>
      </c>
      <c r="Z513" s="36">
        <f>IFERROR(IF(Y513=0,"",ROUNDUP(Y513/H513,0)*0.01196),"")</f>
        <v>0.21528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96.136363636363626</v>
      </c>
      <c r="BN513" s="64">
        <f>IFERROR(Y513*I513/H513,"0")</f>
        <v>101.52000000000001</v>
      </c>
      <c r="BO513" s="64">
        <f>IFERROR(1/J513*(X513/H513),"0")</f>
        <v>0.16389860139860138</v>
      </c>
      <c r="BP513" s="64">
        <f>IFERROR(1/J513*(Y513/H513),"0")</f>
        <v>0.17307692307692307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17.045454545454543</v>
      </c>
      <c r="Y515" s="388">
        <f>IFERROR(Y513/H513,"0")+IFERROR(Y514/H514,"0")</f>
        <v>18</v>
      </c>
      <c r="Z515" s="388">
        <f>IFERROR(IF(Z513="",0,Z513),"0")+IFERROR(IF(Z514="",0,Z514),"0")</f>
        <v>0.21528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90</v>
      </c>
      <c r="Y516" s="388">
        <f>IFERROR(SUM(Y513:Y514),"0")</f>
        <v>95.04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100</v>
      </c>
      <c r="Y519" s="387">
        <f t="shared" si="89"/>
        <v>100.32000000000001</v>
      </c>
      <c r="Z519" s="36">
        <f>IFERROR(IF(Y519=0,"",ROUNDUP(Y519/H519,0)*0.01196),"")</f>
        <v>0.22724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106.81818181818181</v>
      </c>
      <c r="BN519" s="64">
        <f t="shared" si="91"/>
        <v>107.16</v>
      </c>
      <c r="BO519" s="64">
        <f t="shared" si="92"/>
        <v>0.18210955710955709</v>
      </c>
      <c r="BP519" s="64">
        <f t="shared" si="93"/>
        <v>0.18269230769230771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130</v>
      </c>
      <c r="Y520" s="387">
        <f t="shared" si="89"/>
        <v>132</v>
      </c>
      <c r="Z520" s="36">
        <f>IFERROR(IF(Y520=0,"",ROUNDUP(Y520/H520,0)*0.01196),"")</f>
        <v>0.29899999999999999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138.86363636363635</v>
      </c>
      <c r="BN520" s="64">
        <f t="shared" si="91"/>
        <v>140.99999999999997</v>
      </c>
      <c r="BO520" s="64">
        <f t="shared" si="92"/>
        <v>0.23674242424242425</v>
      </c>
      <c r="BP520" s="64">
        <f t="shared" si="93"/>
        <v>0.24038461538461539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48</v>
      </c>
      <c r="Y522" s="387">
        <f t="shared" si="89"/>
        <v>50.4</v>
      </c>
      <c r="Z522" s="36">
        <f>IFERROR(IF(Y522=0,"",ROUNDUP(Y522/H522,0)*0.00937),"")</f>
        <v>0.13117999999999999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50.8</v>
      </c>
      <c r="BN522" s="64">
        <f t="shared" si="91"/>
        <v>53.339999999999996</v>
      </c>
      <c r="BO522" s="64">
        <f t="shared" si="92"/>
        <v>0.1111111111111111</v>
      </c>
      <c r="BP522" s="64">
        <f t="shared" si="93"/>
        <v>0.11666666666666667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30</v>
      </c>
      <c r="Y523" s="387">
        <f t="shared" si="89"/>
        <v>32.4</v>
      </c>
      <c r="Z523" s="36">
        <f>IFERROR(IF(Y523=0,"",ROUNDUP(Y523/H523,0)*0.00937),"")</f>
        <v>8.4330000000000002E-2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31.75</v>
      </c>
      <c r="BN523" s="64">
        <f t="shared" si="91"/>
        <v>34.29</v>
      </c>
      <c r="BO523" s="64">
        <f t="shared" si="92"/>
        <v>6.9444444444444448E-2</v>
      </c>
      <c r="BP523" s="64">
        <f t="shared" si="93"/>
        <v>7.4999999999999997E-2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65.22727272727272</v>
      </c>
      <c r="Y524" s="388">
        <f>IFERROR(Y518/H518,"0")+IFERROR(Y519/H519,"0")+IFERROR(Y520/H520,"0")+IFERROR(Y521/H521,"0")+IFERROR(Y522/H522,"0")+IFERROR(Y523/H523,"0")</f>
        <v>67</v>
      </c>
      <c r="Z524" s="388">
        <f>IFERROR(IF(Z518="",0,Z518),"0")+IFERROR(IF(Z519="",0,Z519),"0")+IFERROR(IF(Z520="",0,Z520),"0")+IFERROR(IF(Z521="",0,Z521),"0")+IFERROR(IF(Z522="",0,Z522),"0")+IFERROR(IF(Z523="",0,Z523),"0")</f>
        <v>0.74175000000000002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308</v>
      </c>
      <c r="Y525" s="388">
        <f>IFERROR(SUM(Y518:Y523),"0")</f>
        <v>315.11999999999995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700</v>
      </c>
      <c r="Y567" s="387">
        <f>IFERROR(IF(X567="",0,CEILING((X567/$H567),1)*$H567),"")</f>
        <v>702</v>
      </c>
      <c r="Z567" s="36">
        <f>IFERROR(IF(Y567=0,"",ROUNDUP(Y567/H567,0)*0.02175),"")</f>
        <v>1.9574999999999998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750.61538461538464</v>
      </c>
      <c r="BN567" s="64">
        <f>IFERROR(Y567*I567/H567,"0")</f>
        <v>752.7600000000001</v>
      </c>
      <c r="BO567" s="64">
        <f>IFERROR(1/J567*(X567/H567),"0")</f>
        <v>1.6025641025641026</v>
      </c>
      <c r="BP567" s="64">
        <f>IFERROR(1/J567*(Y567/H567),"0")</f>
        <v>1.607142857142857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89.743589743589752</v>
      </c>
      <c r="Y571" s="388">
        <f>IFERROR(Y567/H567,"0")+IFERROR(Y568/H568,"0")+IFERROR(Y569/H569,"0")+IFERROR(Y570/H570,"0")</f>
        <v>90</v>
      </c>
      <c r="Z571" s="388">
        <f>IFERROR(IF(Z567="",0,Z567),"0")+IFERROR(IF(Z568="",0,Z568),"0")+IFERROR(IF(Z569="",0,Z569),"0")+IFERROR(IF(Z570="",0,Z570),"0")</f>
        <v>1.9574999999999998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700</v>
      </c>
      <c r="Y572" s="388">
        <f>IFERROR(SUM(Y567:Y570),"0")</f>
        <v>702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7802.5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7947.08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8368.0787607794518</v>
      </c>
      <c r="Y599" s="388">
        <f>IFERROR(SUM(BN22:BN595),"0")</f>
        <v>8521.9079999999994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17</v>
      </c>
      <c r="Y600" s="38">
        <f>ROUNDUP(SUM(BP22:BP595),0)</f>
        <v>17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8793.0787607794518</v>
      </c>
      <c r="Y601" s="388">
        <f>GrossWeightTotalR+PalletQtyTotalR*25</f>
        <v>8946.9079999999994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1738.1767466250224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1767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19.023019999999995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379.5</v>
      </c>
      <c r="E608" s="46">
        <f>IFERROR(Y108*1,"0")+IFERROR(Y109*1,"0")+IFERROR(Y110*1,"0")+IFERROR(Y114*1,"0")+IFERROR(Y115*1,"0")+IFERROR(Y116*1,"0")+IFERROR(Y117*1,"0")+IFERROR(Y118*1,"0")</f>
        <v>531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476</v>
      </c>
      <c r="G608" s="46">
        <f>IFERROR(Y155*1,"0")+IFERROR(Y156*1,"0")+IFERROR(Y160*1,"0")+IFERROR(Y161*1,"0")+IFERROR(Y165*1,"0")+IFERROR(Y166*1,"0")</f>
        <v>79.680000000000007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73.2</v>
      </c>
      <c r="I608" s="46">
        <f>IFERROR(Y193*1,"0")+IFERROR(Y194*1,"0")+IFERROR(Y195*1,"0")+IFERROR(Y196*1,"0")+IFERROR(Y197*1,"0")+IFERROR(Y198*1,"0")+IFERROR(Y199*1,"0")+IFERROR(Y200*1,"0")</f>
        <v>380.09999999999997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933.9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129.6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120</v>
      </c>
      <c r="S608" s="46">
        <f>IFERROR(Y304*1,"0")</f>
        <v>0</v>
      </c>
      <c r="T608" s="46">
        <f>IFERROR(Y309*1,"0")+IFERROR(Y313*1,"0")+IFERROR(Y314*1,"0")</f>
        <v>210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574.20000000000005</v>
      </c>
      <c r="V608" s="46">
        <f>IFERROR(Y366*1,"0")+IFERROR(Y370*1,"0")+IFERROR(Y371*1,"0")+IFERROR(Y372*1,"0")</f>
        <v>352.8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1897.1999999999998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223.86</v>
      </c>
      <c r="Z608" s="46">
        <f>IFERROR(Y471*1,"0")+IFERROR(Y475*1,"0")+IFERROR(Y476*1,"0")+IFERROR(Y477*1,"0")+IFERROR(Y478*1,"0")+IFERROR(Y479*1,"0")+IFERROR(Y480*1,"0")+IFERROR(Y484*1,"0")</f>
        <v>71.400000000000006</v>
      </c>
      <c r="AA608" s="46">
        <f>IFERROR(Y489*1,"0")+IFERROR(Y490*1,"0")+IFERROR(Y491*1,"0")</f>
        <v>10.799999999999999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715.44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702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2024-10-02T09:04:15Z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