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42EC78-0052-4CBF-88D8-595BE0897C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6" i="1" s="1"/>
  <c r="X531" i="1"/>
  <c r="X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AB608" i="1" s="1"/>
  <c r="P496" i="1"/>
  <c r="X493" i="1"/>
  <c r="X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Y485" i="1" s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Y343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30" i="1" l="1"/>
  <c r="BN30" i="1"/>
  <c r="Z205" i="1"/>
  <c r="BN205" i="1"/>
  <c r="Y208" i="1"/>
  <c r="Z256" i="1"/>
  <c r="BN256" i="1"/>
  <c r="Z298" i="1"/>
  <c r="BN298" i="1"/>
  <c r="Z299" i="1"/>
  <c r="BN299" i="1"/>
  <c r="Z333" i="1"/>
  <c r="BN333" i="1"/>
  <c r="Z401" i="1"/>
  <c r="BN401" i="1"/>
  <c r="Z407" i="1"/>
  <c r="BN407" i="1"/>
  <c r="Z507" i="1"/>
  <c r="BN507" i="1"/>
  <c r="Z58" i="1"/>
  <c r="BN58" i="1"/>
  <c r="Z117" i="1"/>
  <c r="BN117" i="1"/>
  <c r="F608" i="1"/>
  <c r="Z149" i="1"/>
  <c r="BN149" i="1"/>
  <c r="Z194" i="1"/>
  <c r="BN194" i="1"/>
  <c r="Z219" i="1"/>
  <c r="BN219" i="1"/>
  <c r="Z243" i="1"/>
  <c r="BN243" i="1"/>
  <c r="Z267" i="1"/>
  <c r="BN267" i="1"/>
  <c r="O608" i="1"/>
  <c r="Z275" i="1"/>
  <c r="BN275" i="1"/>
  <c r="Z347" i="1"/>
  <c r="BN347" i="1"/>
  <c r="Z352" i="1"/>
  <c r="BN352" i="1"/>
  <c r="Z353" i="1"/>
  <c r="BN353" i="1"/>
  <c r="Z382" i="1"/>
  <c r="BN382" i="1"/>
  <c r="Z383" i="1"/>
  <c r="BN383" i="1"/>
  <c r="Z421" i="1"/>
  <c r="BN421" i="1"/>
  <c r="Z479" i="1"/>
  <c r="BN479" i="1"/>
  <c r="Z521" i="1"/>
  <c r="BN521" i="1"/>
  <c r="BP339" i="1"/>
  <c r="BN339" i="1"/>
  <c r="Z339" i="1"/>
  <c r="BP378" i="1"/>
  <c r="BN378" i="1"/>
  <c r="Z378" i="1"/>
  <c r="BP415" i="1"/>
  <c r="BN415" i="1"/>
  <c r="Z415" i="1"/>
  <c r="BP445" i="1"/>
  <c r="BN445" i="1"/>
  <c r="Z445" i="1"/>
  <c r="Y468" i="1"/>
  <c r="Y467" i="1"/>
  <c r="BP466" i="1"/>
  <c r="BN466" i="1"/>
  <c r="Z466" i="1"/>
  <c r="Z467" i="1" s="1"/>
  <c r="Y472" i="1"/>
  <c r="BP471" i="1"/>
  <c r="BN471" i="1"/>
  <c r="Z471" i="1"/>
  <c r="Z472" i="1" s="1"/>
  <c r="BP475" i="1"/>
  <c r="BN475" i="1"/>
  <c r="Z475" i="1"/>
  <c r="BP513" i="1"/>
  <c r="BN513" i="1"/>
  <c r="Z513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X598" i="1"/>
  <c r="Z26" i="1"/>
  <c r="BN26" i="1"/>
  <c r="Z54" i="1"/>
  <c r="BN54" i="1"/>
  <c r="Z69" i="1"/>
  <c r="BN69" i="1"/>
  <c r="Z74" i="1"/>
  <c r="BN74" i="1"/>
  <c r="Y81" i="1"/>
  <c r="Z85" i="1"/>
  <c r="BN85" i="1"/>
  <c r="Z109" i="1"/>
  <c r="BN109" i="1"/>
  <c r="Y119" i="1"/>
  <c r="Z126" i="1"/>
  <c r="BN126" i="1"/>
  <c r="Z131" i="1"/>
  <c r="BN131" i="1"/>
  <c r="Z134" i="1"/>
  <c r="BN134" i="1"/>
  <c r="Y147" i="1"/>
  <c r="Z143" i="1"/>
  <c r="BN143" i="1"/>
  <c r="Z160" i="1"/>
  <c r="BN160" i="1"/>
  <c r="Z161" i="1"/>
  <c r="BN161" i="1"/>
  <c r="Z180" i="1"/>
  <c r="BN180" i="1"/>
  <c r="Z198" i="1"/>
  <c r="BN198" i="1"/>
  <c r="Z215" i="1"/>
  <c r="BN215" i="1"/>
  <c r="Y224" i="1"/>
  <c r="Z227" i="1"/>
  <c r="BN227" i="1"/>
  <c r="Z235" i="1"/>
  <c r="BN235" i="1"/>
  <c r="Y246" i="1"/>
  <c r="Z252" i="1"/>
  <c r="BN252" i="1"/>
  <c r="Z263" i="1"/>
  <c r="BN263" i="1"/>
  <c r="Z289" i="1"/>
  <c r="BN289" i="1"/>
  <c r="Z320" i="1"/>
  <c r="BN320" i="1"/>
  <c r="Z321" i="1"/>
  <c r="BN321" i="1"/>
  <c r="BP325" i="1"/>
  <c r="BN325" i="1"/>
  <c r="Z325" i="1"/>
  <c r="BP355" i="1"/>
  <c r="BN355" i="1"/>
  <c r="Z355" i="1"/>
  <c r="BP391" i="1"/>
  <c r="BN391" i="1"/>
  <c r="Z391" i="1"/>
  <c r="BP395" i="1"/>
  <c r="BN395" i="1"/>
  <c r="Z395" i="1"/>
  <c r="Y429" i="1"/>
  <c r="Y428" i="1"/>
  <c r="BP427" i="1"/>
  <c r="BN427" i="1"/>
  <c r="Z427" i="1"/>
  <c r="Z428" i="1" s="1"/>
  <c r="Y434" i="1"/>
  <c r="BP433" i="1"/>
  <c r="BN433" i="1"/>
  <c r="Z433" i="1"/>
  <c r="Z434" i="1" s="1"/>
  <c r="BP437" i="1"/>
  <c r="BN437" i="1"/>
  <c r="Z437" i="1"/>
  <c r="BP452" i="1"/>
  <c r="BN452" i="1"/>
  <c r="Z452" i="1"/>
  <c r="BP503" i="1"/>
  <c r="BN503" i="1"/>
  <c r="Z503" i="1"/>
  <c r="BP527" i="1"/>
  <c r="BN527" i="1"/>
  <c r="Z527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P372" i="1"/>
  <c r="BN372" i="1"/>
  <c r="Z372" i="1"/>
  <c r="BP385" i="1"/>
  <c r="BN385" i="1"/>
  <c r="Z385" i="1"/>
  <c r="BP409" i="1"/>
  <c r="BN409" i="1"/>
  <c r="Z409" i="1"/>
  <c r="BP423" i="1"/>
  <c r="BN423" i="1"/>
  <c r="Z423" i="1"/>
  <c r="BP443" i="1"/>
  <c r="BN443" i="1"/>
  <c r="Z443" i="1"/>
  <c r="BP450" i="1"/>
  <c r="BN450" i="1"/>
  <c r="Z450" i="1"/>
  <c r="BP462" i="1"/>
  <c r="BN462" i="1"/>
  <c r="Z462" i="1"/>
  <c r="BP490" i="1"/>
  <c r="BN490" i="1"/>
  <c r="Z490" i="1"/>
  <c r="BP509" i="1"/>
  <c r="BN509" i="1"/>
  <c r="Z509" i="1"/>
  <c r="BP523" i="1"/>
  <c r="BN523" i="1"/>
  <c r="Z523" i="1"/>
  <c r="BP534" i="1"/>
  <c r="BN534" i="1"/>
  <c r="Z534" i="1"/>
  <c r="BP583" i="1"/>
  <c r="BN583" i="1"/>
  <c r="Z583" i="1"/>
  <c r="Y593" i="1"/>
  <c r="Y592" i="1"/>
  <c r="BP591" i="1"/>
  <c r="BN591" i="1"/>
  <c r="Z591" i="1"/>
  <c r="Z592" i="1" s="1"/>
  <c r="X599" i="1"/>
  <c r="X602" i="1"/>
  <c r="Y36" i="1"/>
  <c r="Z28" i="1"/>
  <c r="BN28" i="1"/>
  <c r="Z34" i="1"/>
  <c r="BN34" i="1"/>
  <c r="C608" i="1"/>
  <c r="Z56" i="1"/>
  <c r="BN56" i="1"/>
  <c r="Z62" i="1"/>
  <c r="BN62" i="1"/>
  <c r="BP62" i="1"/>
  <c r="D608" i="1"/>
  <c r="Z71" i="1"/>
  <c r="BN71" i="1"/>
  <c r="Z72" i="1"/>
  <c r="BN72" i="1"/>
  <c r="Z78" i="1"/>
  <c r="BN78" i="1"/>
  <c r="BP78" i="1"/>
  <c r="Z79" i="1"/>
  <c r="BN79" i="1"/>
  <c r="Y91" i="1"/>
  <c r="Z87" i="1"/>
  <c r="BN87" i="1"/>
  <c r="Y98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Z165" i="1"/>
  <c r="BN165" i="1"/>
  <c r="BP165" i="1"/>
  <c r="Z178" i="1"/>
  <c r="BN178" i="1"/>
  <c r="Z186" i="1"/>
  <c r="BN186" i="1"/>
  <c r="Z196" i="1"/>
  <c r="BN196" i="1"/>
  <c r="Z200" i="1"/>
  <c r="BN200" i="1"/>
  <c r="Z211" i="1"/>
  <c r="BN211" i="1"/>
  <c r="Y223" i="1"/>
  <c r="Z217" i="1"/>
  <c r="BN217" i="1"/>
  <c r="Z221" i="1"/>
  <c r="BN221" i="1"/>
  <c r="Y238" i="1"/>
  <c r="Z229" i="1"/>
  <c r="BN229" i="1"/>
  <c r="Z233" i="1"/>
  <c r="BN233" i="1"/>
  <c r="Z241" i="1"/>
  <c r="BN241" i="1"/>
  <c r="Z250" i="1"/>
  <c r="BN250" i="1"/>
  <c r="Z254" i="1"/>
  <c r="BN254" i="1"/>
  <c r="Z261" i="1"/>
  <c r="BN261" i="1"/>
  <c r="Y270" i="1"/>
  <c r="Z265" i="1"/>
  <c r="BN265" i="1"/>
  <c r="Z277" i="1"/>
  <c r="BN277" i="1"/>
  <c r="Q608" i="1"/>
  <c r="Z296" i="1"/>
  <c r="BN296" i="1"/>
  <c r="Z304" i="1"/>
  <c r="Z305" i="1" s="1"/>
  <c r="BN304" i="1"/>
  <c r="BP304" i="1"/>
  <c r="Y305" i="1"/>
  <c r="Z309" i="1"/>
  <c r="Z310" i="1" s="1"/>
  <c r="BN309" i="1"/>
  <c r="BP309" i="1"/>
  <c r="Z313" i="1"/>
  <c r="BN313" i="1"/>
  <c r="Y328" i="1"/>
  <c r="Z323" i="1"/>
  <c r="BN323" i="1"/>
  <c r="Z331" i="1"/>
  <c r="BN331" i="1"/>
  <c r="Z337" i="1"/>
  <c r="BN337" i="1"/>
  <c r="BP337" i="1"/>
  <c r="Z341" i="1"/>
  <c r="BN341" i="1"/>
  <c r="Y363" i="1"/>
  <c r="BP359" i="1"/>
  <c r="BN359" i="1"/>
  <c r="Z359" i="1"/>
  <c r="BP380" i="1"/>
  <c r="BN380" i="1"/>
  <c r="Z380" i="1"/>
  <c r="BP397" i="1"/>
  <c r="BN397" i="1"/>
  <c r="Z397" i="1"/>
  <c r="Y425" i="1"/>
  <c r="BP419" i="1"/>
  <c r="BN419" i="1"/>
  <c r="Z419" i="1"/>
  <c r="BP439" i="1"/>
  <c r="BN439" i="1"/>
  <c r="Z439" i="1"/>
  <c r="BP447" i="1"/>
  <c r="BN447" i="1"/>
  <c r="Z447" i="1"/>
  <c r="BP454" i="1"/>
  <c r="BN454" i="1"/>
  <c r="Z454" i="1"/>
  <c r="BP477" i="1"/>
  <c r="BN477" i="1"/>
  <c r="Z477" i="1"/>
  <c r="BP505" i="1"/>
  <c r="BN505" i="1"/>
  <c r="Z505" i="1"/>
  <c r="Y525" i="1"/>
  <c r="BP519" i="1"/>
  <c r="BN519" i="1"/>
  <c r="Z519" i="1"/>
  <c r="BP529" i="1"/>
  <c r="BN529" i="1"/>
  <c r="Z529" i="1"/>
  <c r="AE608" i="1"/>
  <c r="Y584" i="1"/>
  <c r="BP582" i="1"/>
  <c r="BN582" i="1"/>
  <c r="Z582" i="1"/>
  <c r="Z584" i="1" s="1"/>
  <c r="Y356" i="1"/>
  <c r="Y374" i="1"/>
  <c r="Y403" i="1"/>
  <c r="Y458" i="1"/>
  <c r="Y481" i="1"/>
  <c r="AC608" i="1"/>
  <c r="Y515" i="1"/>
  <c r="Y531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BP166" i="1"/>
  <c r="BN166" i="1"/>
  <c r="Z166" i="1"/>
  <c r="Y168" i="1"/>
  <c r="H608" i="1"/>
  <c r="Y174" i="1"/>
  <c r="BP171" i="1"/>
  <c r="BN171" i="1"/>
  <c r="Z171" i="1"/>
  <c r="BP179" i="1"/>
  <c r="BN179" i="1"/>
  <c r="Z179" i="1"/>
  <c r="BP187" i="1"/>
  <c r="BN187" i="1"/>
  <c r="Z187" i="1"/>
  <c r="I608" i="1"/>
  <c r="Y201" i="1"/>
  <c r="Y202" i="1"/>
  <c r="BP193" i="1"/>
  <c r="BN193" i="1"/>
  <c r="Z193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BN155" i="1"/>
  <c r="BP155" i="1"/>
  <c r="Y158" i="1"/>
  <c r="Y163" i="1"/>
  <c r="BP160" i="1"/>
  <c r="BP173" i="1"/>
  <c r="BN173" i="1"/>
  <c r="Z173" i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95" i="1"/>
  <c r="BN195" i="1"/>
  <c r="Z197" i="1"/>
  <c r="BN197" i="1"/>
  <c r="Z199" i="1"/>
  <c r="BN199" i="1"/>
  <c r="J608" i="1"/>
  <c r="Z206" i="1"/>
  <c r="Z207" i="1" s="1"/>
  <c r="BN206" i="1"/>
  <c r="BP206" i="1"/>
  <c r="Y207" i="1"/>
  <c r="Z210" i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Z297" i="1"/>
  <c r="BN297" i="1"/>
  <c r="Y315" i="1"/>
  <c r="BP322" i="1"/>
  <c r="BN322" i="1"/>
  <c r="Z322" i="1"/>
  <c r="BP326" i="1"/>
  <c r="BN326" i="1"/>
  <c r="Z326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7" i="1"/>
  <c r="BP360" i="1"/>
  <c r="BN360" i="1"/>
  <c r="Z360" i="1"/>
  <c r="BP379" i="1"/>
  <c r="BN379" i="1"/>
  <c r="Z379" i="1"/>
  <c r="BP384" i="1"/>
  <c r="BN384" i="1"/>
  <c r="Z384" i="1"/>
  <c r="BP396" i="1"/>
  <c r="BN396" i="1"/>
  <c r="Z396" i="1"/>
  <c r="Z398" i="1" s="1"/>
  <c r="Y398" i="1"/>
  <c r="Y257" i="1"/>
  <c r="Y280" i="1"/>
  <c r="Y285" i="1"/>
  <c r="Y292" i="1"/>
  <c r="R608" i="1"/>
  <c r="Y301" i="1"/>
  <c r="Y300" i="1"/>
  <c r="BP314" i="1"/>
  <c r="BN314" i="1"/>
  <c r="Z314" i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BP340" i="1"/>
  <c r="BN340" i="1"/>
  <c r="Z340" i="1"/>
  <c r="BP348" i="1"/>
  <c r="BN348" i="1"/>
  <c r="Z348" i="1"/>
  <c r="Y350" i="1"/>
  <c r="BP354" i="1"/>
  <c r="BN354" i="1"/>
  <c r="Z354" i="1"/>
  <c r="BP371" i="1"/>
  <c r="BN371" i="1"/>
  <c r="Z371" i="1"/>
  <c r="Z373" i="1" s="1"/>
  <c r="BP381" i="1"/>
  <c r="BN381" i="1"/>
  <c r="Z381" i="1"/>
  <c r="Y306" i="1"/>
  <c r="T608" i="1"/>
  <c r="Y311" i="1"/>
  <c r="V608" i="1"/>
  <c r="Y368" i="1"/>
  <c r="W608" i="1"/>
  <c r="Y387" i="1"/>
  <c r="BP386" i="1"/>
  <c r="BN386" i="1"/>
  <c r="Z386" i="1"/>
  <c r="Y388" i="1"/>
  <c r="Y393" i="1"/>
  <c r="BP390" i="1"/>
  <c r="BN390" i="1"/>
  <c r="Z390" i="1"/>
  <c r="Y399" i="1"/>
  <c r="BP402" i="1"/>
  <c r="BN402" i="1"/>
  <c r="Z402" i="1"/>
  <c r="Z403" i="1" s="1"/>
  <c r="Y404" i="1"/>
  <c r="Y412" i="1"/>
  <c r="Y416" i="1"/>
  <c r="Y424" i="1"/>
  <c r="Y459" i="1"/>
  <c r="Y463" i="1"/>
  <c r="Y482" i="1"/>
  <c r="Y486" i="1"/>
  <c r="Y493" i="1"/>
  <c r="Y498" i="1"/>
  <c r="Y510" i="1"/>
  <c r="Y516" i="1"/>
  <c r="Y524" i="1"/>
  <c r="Y530" i="1"/>
  <c r="Y535" i="1"/>
  <c r="Y547" i="1"/>
  <c r="AD608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BN461" i="1"/>
  <c r="BP461" i="1"/>
  <c r="Z608" i="1"/>
  <c r="Y473" i="1"/>
  <c r="Z476" i="1"/>
  <c r="BN476" i="1"/>
  <c r="Z478" i="1"/>
  <c r="BN478" i="1"/>
  <c r="Z480" i="1"/>
  <c r="BN480" i="1"/>
  <c r="Z484" i="1"/>
  <c r="Z485" i="1" s="1"/>
  <c r="BN484" i="1"/>
  <c r="BP484" i="1"/>
  <c r="Z489" i="1"/>
  <c r="BN489" i="1"/>
  <c r="BP489" i="1"/>
  <c r="Z491" i="1"/>
  <c r="BN491" i="1"/>
  <c r="Y492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BN514" i="1"/>
  <c r="Z518" i="1"/>
  <c r="BN518" i="1"/>
  <c r="BP518" i="1"/>
  <c r="Z520" i="1"/>
  <c r="BN520" i="1"/>
  <c r="Z522" i="1"/>
  <c r="BN522" i="1"/>
  <c r="Z528" i="1"/>
  <c r="BN528" i="1"/>
  <c r="Z533" i="1"/>
  <c r="Z535" i="1" s="1"/>
  <c r="BN533" i="1"/>
  <c r="BP533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7" i="1"/>
  <c r="Y585" i="1"/>
  <c r="Z595" i="1"/>
  <c r="Z596" i="1" s="1"/>
  <c r="BN595" i="1"/>
  <c r="BP595" i="1"/>
  <c r="Z515" i="1" l="1"/>
  <c r="Z463" i="1"/>
  <c r="Z356" i="1"/>
  <c r="Z362" i="1"/>
  <c r="Z212" i="1"/>
  <c r="Z188" i="1"/>
  <c r="X601" i="1"/>
  <c r="Z36" i="1"/>
  <c r="Z162" i="1"/>
  <c r="Z554" i="1"/>
  <c r="Z530" i="1"/>
  <c r="Z481" i="1"/>
  <c r="Z392" i="1"/>
  <c r="Z349" i="1"/>
  <c r="Z334" i="1"/>
  <c r="Z291" i="1"/>
  <c r="Z279" i="1"/>
  <c r="Z269" i="1"/>
  <c r="Z223" i="1"/>
  <c r="Z182" i="1"/>
  <c r="Z146" i="1"/>
  <c r="Z128" i="1"/>
  <c r="Z104" i="1"/>
  <c r="Z90" i="1"/>
  <c r="Z81" i="1"/>
  <c r="Z75" i="1"/>
  <c r="Z64" i="1"/>
  <c r="Z59" i="1"/>
  <c r="Z167" i="1"/>
  <c r="Z571" i="1"/>
  <c r="Z343" i="1"/>
  <c r="Z136" i="1"/>
  <c r="Z524" i="1"/>
  <c r="Z510" i="1"/>
  <c r="Z492" i="1"/>
  <c r="Z458" i="1"/>
  <c r="Z424" i="1"/>
  <c r="Z411" i="1"/>
  <c r="Z315" i="1"/>
  <c r="Z387" i="1"/>
  <c r="Z157" i="1"/>
  <c r="Z547" i="1"/>
  <c r="Z300" i="1"/>
  <c r="Y602" i="1"/>
  <c r="Y599" i="1"/>
  <c r="Y598" i="1"/>
  <c r="Z578" i="1"/>
  <c r="Z564" i="1"/>
  <c r="Z327" i="1"/>
  <c r="Z257" i="1"/>
  <c r="Z245" i="1"/>
  <c r="Z237" i="1"/>
  <c r="Z119" i="1"/>
  <c r="Z111" i="1"/>
  <c r="Z98" i="1"/>
  <c r="Y600" i="1"/>
  <c r="Z201" i="1"/>
  <c r="Z174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<sst xmlns="http://schemas.openxmlformats.org/spreadsheetml/2006/main" count="2494" uniqueCount="798">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</sst>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0.54166666666666663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60</v>
      </c>
      <c r="Y195" s="387">
        <f t="shared" si="26"/>
        <v>63</v>
      </c>
      <c r="Z195" s="36">
        <f>IFERROR(IF(Y195=0,"",ROUNDUP(Y195/H195,0)*0.00753),"")</f>
        <v>0.11295000000000001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62.857142857142854</v>
      </c>
      <c r="BN195" s="64">
        <f t="shared" si="28"/>
        <v>66.000000000000014</v>
      </c>
      <c r="BO195" s="64">
        <f t="shared" si="29"/>
        <v>9.1575091575091569E-2</v>
      </c>
      <c r="BP195" s="64">
        <f t="shared" si="30"/>
        <v>9.6153846153846145E-2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16.8</v>
      </c>
      <c r="Y198" s="387">
        <f t="shared" si="26"/>
        <v>16.8</v>
      </c>
      <c r="Z198" s="36">
        <f>IFERROR(IF(Y198=0,"",ROUNDUP(Y198/H198,0)*0.00502),"")</f>
        <v>4.0160000000000001E-2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17.600000000000001</v>
      </c>
      <c r="BN198" s="64">
        <f t="shared" si="28"/>
        <v>17.600000000000001</v>
      </c>
      <c r="BO198" s="64">
        <f t="shared" si="29"/>
        <v>3.4188034188034191E-2</v>
      </c>
      <c r="BP198" s="64">
        <f t="shared" si="30"/>
        <v>3.4188034188034191E-2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27.047619047619047</v>
      </c>
      <c r="Y201" s="388">
        <f>IFERROR(Y193/H193,"0")+IFERROR(Y194/H194,"0")+IFERROR(Y195/H195,"0")+IFERROR(Y196/H196,"0")+IFERROR(Y197/H197,"0")+IFERROR(Y198/H198,"0")+IFERROR(Y199/H199,"0")+IFERROR(Y200/H200,"0")</f>
        <v>28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0.19076000000000001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96.8</v>
      </c>
      <c r="Y202" s="388">
        <f>IFERROR(SUM(Y193:Y200),"0")</f>
        <v>100.8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100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103.88888888888889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0.15432098765432098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200</v>
      </c>
      <c r="Y216" s="387">
        <f t="shared" si="31"/>
        <v>205.20000000000002</v>
      </c>
      <c r="Z216" s="36">
        <f>IFERROR(IF(Y216=0,"",ROUNDUP(Y216/H216,0)*0.00937),"")</f>
        <v>0.35605999999999999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0.30864197530864196</v>
      </c>
      <c r="BP216" s="64">
        <f t="shared" si="35"/>
        <v>0.31666666666666665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50</v>
      </c>
      <c r="Y217" s="387">
        <f t="shared" si="31"/>
        <v>54</v>
      </c>
      <c r="Z217" s="36">
        <f>IFERROR(IF(Y217=0,"",ROUNDUP(Y217/H217,0)*0.00937),"")</f>
        <v>9.3700000000000006E-2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51.944444444444443</v>
      </c>
      <c r="BN217" s="64">
        <f t="shared" si="33"/>
        <v>56.099999999999994</v>
      </c>
      <c r="BO217" s="64">
        <f t="shared" si="34"/>
        <v>7.716049382716049E-2</v>
      </c>
      <c r="BP217" s="64">
        <f t="shared" si="35"/>
        <v>8.3333333333333329E-2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64.81481481481481</v>
      </c>
      <c r="Y223" s="388">
        <f>IFERROR(Y215/H215,"0")+IFERROR(Y216/H216,"0")+IFERROR(Y217/H217,"0")+IFERROR(Y218/H218,"0")+IFERROR(Y219/H219,"0")+IFERROR(Y220/H220,"0")+IFERROR(Y221/H221,"0")+IFERROR(Y222/H222,"0")</f>
        <v>67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0.62778999999999996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350</v>
      </c>
      <c r="Y224" s="388">
        <f>IFERROR(SUM(Y215:Y222),"0")</f>
        <v>361.8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100</v>
      </c>
      <c r="Y226" s="387">
        <f t="shared" ref="Y226:Y236" si="36">IFERROR(IF(X226="",0,CEILING((X226/$H226),1)*$H226),"")</f>
        <v>105.3</v>
      </c>
      <c r="Z226" s="36">
        <f>IFERROR(IF(Y226=0,"",ROUNDUP(Y226/H226,0)*0.02175),"")</f>
        <v>0.28275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106.96296296296296</v>
      </c>
      <c r="BN226" s="64">
        <f t="shared" ref="BN226:BN236" si="38">IFERROR(Y226*I226/H226,"0")</f>
        <v>112.63199999999999</v>
      </c>
      <c r="BO226" s="64">
        <f t="shared" ref="BO226:BO236" si="39">IFERROR(1/J226*(X226/H226),"0")</f>
        <v>0.22045855379188711</v>
      </c>
      <c r="BP226" s="64">
        <f t="shared" ref="BP226:BP236" si="40">IFERROR(1/J226*(Y226/H226),"0")</f>
        <v>0.23214285714285712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130</v>
      </c>
      <c r="Y227" s="387">
        <f t="shared" si="36"/>
        <v>132.6</v>
      </c>
      <c r="Z227" s="36">
        <f>IFERROR(IF(Y227=0,"",ROUNDUP(Y227/H227,0)*0.02175),"")</f>
        <v>0.36974999999999997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139.40000000000003</v>
      </c>
      <c r="BN227" s="64">
        <f t="shared" si="38"/>
        <v>142.18800000000002</v>
      </c>
      <c r="BO227" s="64">
        <f t="shared" si="39"/>
        <v>0.29761904761904762</v>
      </c>
      <c r="BP227" s="64">
        <f t="shared" si="40"/>
        <v>0.30357142857142855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130</v>
      </c>
      <c r="Y229" s="387">
        <f t="shared" si="36"/>
        <v>130.5</v>
      </c>
      <c r="Z229" s="36">
        <f>IFERROR(IF(Y229=0,"",ROUNDUP(Y229/H229,0)*0.02175),"")</f>
        <v>0.32624999999999998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138.42758620689656</v>
      </c>
      <c r="BN229" s="64">
        <f t="shared" si="38"/>
        <v>138.96</v>
      </c>
      <c r="BO229" s="64">
        <f t="shared" si="39"/>
        <v>0.26683087027914615</v>
      </c>
      <c r="BP229" s="64">
        <f t="shared" si="40"/>
        <v>0.26785714285714285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240</v>
      </c>
      <c r="Y230" s="387">
        <f t="shared" si="36"/>
        <v>240</v>
      </c>
      <c r="Z230" s="36">
        <f t="shared" ref="Z230:Z236" si="41">IFERROR(IF(Y230=0,"",ROUNDUP(Y230/H230,0)*0.00753),"")</f>
        <v>0.753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269</v>
      </c>
      <c r="BN230" s="64">
        <f t="shared" si="38"/>
        <v>269</v>
      </c>
      <c r="BO230" s="64">
        <f t="shared" si="39"/>
        <v>0.64102564102564097</v>
      </c>
      <c r="BP230" s="64">
        <f t="shared" si="40"/>
        <v>0.64102564102564097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144</v>
      </c>
      <c r="Y232" s="387">
        <f t="shared" si="36"/>
        <v>144</v>
      </c>
      <c r="Z232" s="36">
        <f t="shared" si="41"/>
        <v>0.45180000000000003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160.32000000000002</v>
      </c>
      <c r="BN232" s="64">
        <f t="shared" si="38"/>
        <v>160.32000000000002</v>
      </c>
      <c r="BO232" s="64">
        <f t="shared" si="39"/>
        <v>0.38461538461538458</v>
      </c>
      <c r="BP232" s="64">
        <f t="shared" si="40"/>
        <v>0.38461538461538458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96</v>
      </c>
      <c r="Y233" s="387">
        <f t="shared" si="36"/>
        <v>96</v>
      </c>
      <c r="Z233" s="36">
        <f t="shared" si="41"/>
        <v>0.30120000000000002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106.88000000000001</v>
      </c>
      <c r="BN233" s="64">
        <f t="shared" si="38"/>
        <v>106.88000000000001</v>
      </c>
      <c r="BO233" s="64">
        <f t="shared" si="39"/>
        <v>0.25641025641025639</v>
      </c>
      <c r="BP233" s="64">
        <f t="shared" si="40"/>
        <v>0.25641025641025639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192</v>
      </c>
      <c r="Y236" s="387">
        <f t="shared" si="36"/>
        <v>192</v>
      </c>
      <c r="Z236" s="36">
        <f t="shared" si="41"/>
        <v>0.60240000000000005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214.23999999999998</v>
      </c>
      <c r="BN236" s="64">
        <f t="shared" si="38"/>
        <v>214.23999999999998</v>
      </c>
      <c r="BO236" s="64">
        <f t="shared" si="39"/>
        <v>0.51282051282051277</v>
      </c>
      <c r="BP236" s="64">
        <f t="shared" si="40"/>
        <v>0.51282051282051277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373.95487441464456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375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3.4636500000000003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1152</v>
      </c>
      <c r="Y238" s="388">
        <f>IFERROR(SUM(Y226:Y236),"0")</f>
        <v>1160.4000000000001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28.8</v>
      </c>
      <c r="Y243" s="387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9.6000000000000014</v>
      </c>
      <c r="Y244" s="387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10.688000000000002</v>
      </c>
      <c r="BN244" s="64">
        <f>IFERROR(Y244*I244/H244,"0")</f>
        <v>10.688000000000001</v>
      </c>
      <c r="BO244" s="64">
        <f>IFERROR(1/J244*(X244/H244),"0")</f>
        <v>2.5641025641025647E-2</v>
      </c>
      <c r="BP244" s="64">
        <f>IFERROR(1/J244*(Y244/H244),"0")</f>
        <v>2.564102564102564E-2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16</v>
      </c>
      <c r="Y245" s="388">
        <f>IFERROR(Y240/H240,"0")+IFERROR(Y241/H241,"0")+IFERROR(Y242/H242,"0")+IFERROR(Y243/H243,"0")+IFERROR(Y244/H244,"0")</f>
        <v>16</v>
      </c>
      <c r="Z245" s="388">
        <f>IFERROR(IF(Z240="",0,Z240),"0")+IFERROR(IF(Z241="",0,Z241),"0")+IFERROR(IF(Z242="",0,Z242),"0")+IFERROR(IF(Z243="",0,Z243),"0")+IFERROR(IF(Z244="",0,Z244),"0")</f>
        <v>0.12048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38.400000000000006</v>
      </c>
      <c r="Y246" s="388">
        <f>IFERROR(SUM(Y240:Y244),"0")</f>
        <v>38.4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120</v>
      </c>
      <c r="Y346" s="387">
        <f>IFERROR(IF(X346="",0,CEILING((X346/$H346),1)*$H346),"")</f>
        <v>126</v>
      </c>
      <c r="Z346" s="36">
        <f>IFERROR(IF(Y346=0,"",ROUNDUP(Y346/H346,0)*0.02175),"")</f>
        <v>0.32624999999999998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128.05714285714285</v>
      </c>
      <c r="BN346" s="64">
        <f>IFERROR(Y346*I346/H346,"0")</f>
        <v>134.45999999999998</v>
      </c>
      <c r="BO346" s="64">
        <f>IFERROR(1/J346*(X346/H346),"0")</f>
        <v>0.25510204081632648</v>
      </c>
      <c r="BP346" s="64">
        <f>IFERROR(1/J346*(Y346/H346),"0")</f>
        <v>0.26785714285714285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20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16.666666666666664</v>
      </c>
      <c r="Y349" s="388">
        <f>IFERROR(Y346/H346,"0")+IFERROR(Y347/H347,"0")+IFERROR(Y348/H348,"0")</f>
        <v>18</v>
      </c>
      <c r="Z349" s="388">
        <f>IFERROR(IF(Z346="",0,Z346),"0")+IFERROR(IF(Z347="",0,Z347),"0")+IFERROR(IF(Z348="",0,Z348),"0")</f>
        <v>0.39149999999999996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140</v>
      </c>
      <c r="Y350" s="388">
        <f>IFERROR(SUM(Y346:Y348),"0")</f>
        <v>151.19999999999999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1000</v>
      </c>
      <c r="Y383" s="387">
        <f t="shared" si="67"/>
        <v>1005</v>
      </c>
      <c r="Z383" s="36">
        <f>IFERROR(IF(Y383=0,"",ROUNDUP(Y383/H383,0)*0.02175),"")</f>
        <v>1.4572499999999999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1032</v>
      </c>
      <c r="BN383" s="64">
        <f t="shared" si="69"/>
        <v>1037.1600000000001</v>
      </c>
      <c r="BO383" s="64">
        <f t="shared" si="70"/>
        <v>1.3888888888888888</v>
      </c>
      <c r="BP383" s="64">
        <f t="shared" si="71"/>
        <v>1.3958333333333333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200</v>
      </c>
      <c r="Y387" s="388">
        <f>IFERROR(Y378/H378,"0")+IFERROR(Y379/H379,"0")+IFERROR(Y380/H380,"0")+IFERROR(Y381/H381,"0")+IFERROR(Y382/H382,"0")+IFERROR(Y383/H383,"0")+IFERROR(Y384/H384,"0")+IFERROR(Y385/H385,"0")+IFERROR(Y386/H386,"0")</f>
        <v>201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4.3717499999999996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3000</v>
      </c>
      <c r="Y388" s="388">
        <f>IFERROR(SUM(Y378:Y386),"0")</f>
        <v>3015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500</v>
      </c>
      <c r="Y401" s="387">
        <f>IFERROR(IF(X401="",0,CEILING((X401/$H401),1)*$H401),"")</f>
        <v>507</v>
      </c>
      <c r="Z401" s="36">
        <f>IFERROR(IF(Y401=0,"",ROUNDUP(Y401/H401,0)*0.02175),"")</f>
        <v>1.4137499999999998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536.15384615384619</v>
      </c>
      <c r="BN401" s="64">
        <f>IFERROR(Y401*I401/H401,"0")</f>
        <v>543.66000000000008</v>
      </c>
      <c r="BO401" s="64">
        <f>IFERROR(1/J401*(X401/H401),"0")</f>
        <v>1.1446886446886446</v>
      </c>
      <c r="BP401" s="64">
        <f>IFERROR(1/J401*(Y401/H401),"0")</f>
        <v>1.1607142857142856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64.102564102564102</v>
      </c>
      <c r="Y403" s="388">
        <f>IFERROR(Y401/H401,"0")+IFERROR(Y402/H402,"0")</f>
        <v>65</v>
      </c>
      <c r="Z403" s="388">
        <f>IFERROR(IF(Z401="",0,Z401),"0")+IFERROR(IF(Z402="",0,Z402),"0")</f>
        <v>1.4137499999999998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500</v>
      </c>
      <c r="Y404" s="388">
        <f>IFERROR(SUM(Y401:Y402),"0")</f>
        <v>507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160</v>
      </c>
      <c r="Y419" s="387">
        <f>IFERROR(IF(X419="",0,CEILING((X419/$H419),1)*$H419),"")</f>
        <v>163.79999999999998</v>
      </c>
      <c r="Z419" s="36">
        <f>IFERROR(IF(Y419=0,"",ROUNDUP(Y419/H419,0)*0.02175),"")</f>
        <v>0.45674999999999999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171.56923076923081</v>
      </c>
      <c r="BN419" s="64">
        <f>IFERROR(Y419*I419/H419,"0")</f>
        <v>175.64400000000001</v>
      </c>
      <c r="BO419" s="64">
        <f>IFERROR(1/J419*(X419/H419),"0")</f>
        <v>0.36630036630036633</v>
      </c>
      <c r="BP419" s="64">
        <f>IFERROR(1/J419*(Y419/H419),"0")</f>
        <v>0.375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20.512820512820515</v>
      </c>
      <c r="Y424" s="388">
        <f>IFERROR(Y419/H419,"0")+IFERROR(Y420/H420,"0")+IFERROR(Y421/H421,"0")+IFERROR(Y422/H422,"0")+IFERROR(Y423/H423,"0")</f>
        <v>21</v>
      </c>
      <c r="Z424" s="388">
        <f>IFERROR(IF(Z419="",0,Z419),"0")+IFERROR(IF(Z420="",0,Z420),"0")+IFERROR(IF(Z421="",0,Z421),"0")+IFERROR(IF(Z422="",0,Z422),"0")+IFERROR(IF(Z423="",0,Z423),"0")</f>
        <v>0.45674999999999999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160</v>
      </c>
      <c r="Y425" s="388">
        <f>IFERROR(SUM(Y419:Y423),"0")</f>
        <v>163.79999999999998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80</v>
      </c>
      <c r="Y438" s="387">
        <f t="shared" si="72"/>
        <v>84</v>
      </c>
      <c r="Z438" s="36">
        <f>IFERROR(IF(Y438=0,"",ROUNDUP(Y438/H438,0)*0.00753),"")</f>
        <v>0.15060000000000001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84.380952380952365</v>
      </c>
      <c r="BN438" s="64">
        <f t="shared" si="74"/>
        <v>88.6</v>
      </c>
      <c r="BO438" s="64">
        <f t="shared" si="75"/>
        <v>0.1221001221001221</v>
      </c>
      <c r="BP438" s="64">
        <f t="shared" si="76"/>
        <v>0.12820512820512819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150</v>
      </c>
      <c r="Y440" s="387">
        <f t="shared" si="72"/>
        <v>151.20000000000002</v>
      </c>
      <c r="Z440" s="36">
        <f>IFERROR(IF(Y440=0,"",ROUNDUP(Y440/H440,0)*0.00753),"")</f>
        <v>0.27107999999999999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158.21428571428569</v>
      </c>
      <c r="BN440" s="64">
        <f t="shared" si="74"/>
        <v>159.47999999999999</v>
      </c>
      <c r="BO440" s="64">
        <f t="shared" si="75"/>
        <v>0.22893772893772893</v>
      </c>
      <c r="BP440" s="64">
        <f t="shared" si="76"/>
        <v>0.23076923076923075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16.8</v>
      </c>
      <c r="Y454" s="387">
        <f t="shared" si="72"/>
        <v>16.8</v>
      </c>
      <c r="Z454" s="36">
        <f t="shared" si="77"/>
        <v>4.0160000000000001E-2</v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17.84</v>
      </c>
      <c r="BN454" s="64">
        <f t="shared" si="74"/>
        <v>17.84</v>
      </c>
      <c r="BO454" s="64">
        <f t="shared" si="75"/>
        <v>3.4188034188034191E-2</v>
      </c>
      <c r="BP454" s="64">
        <f t="shared" si="76"/>
        <v>3.4188034188034191E-2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62.761904761904759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0.46184000000000003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246.8</v>
      </c>
      <c r="Y459" s="388">
        <f>IFERROR(SUM(Y437:Y457),"0")</f>
        <v>252.00000000000003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150</v>
      </c>
      <c r="Y558" s="387">
        <f t="shared" si="99"/>
        <v>151.20000000000002</v>
      </c>
      <c r="Z558" s="36">
        <f>IFERROR(IF(Y558=0,"",ROUNDUP(Y558/H558,0)*0.00753),"")</f>
        <v>0.27107999999999999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159.28571428571428</v>
      </c>
      <c r="BN558" s="64">
        <f t="shared" si="101"/>
        <v>160.56</v>
      </c>
      <c r="BO558" s="64">
        <f t="shared" si="102"/>
        <v>0.22893772893772893</v>
      </c>
      <c r="BP558" s="64">
        <f t="shared" si="103"/>
        <v>0.23076923076923075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35.714285714285715</v>
      </c>
      <c r="Y564" s="388">
        <f>IFERROR(Y557/H557,"0")+IFERROR(Y558/H558,"0")+IFERROR(Y559/H559,"0")+IFERROR(Y560/H560,"0")+IFERROR(Y561/H561,"0")+IFERROR(Y562/H562,"0")+IFERROR(Y563/H563,"0")</f>
        <v>36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0.27107999999999999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150</v>
      </c>
      <c r="Y565" s="388">
        <f>IFERROR(SUM(Y557:Y563),"0")</f>
        <v>151.20000000000002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1100</v>
      </c>
      <c r="Y567" s="387">
        <f>IFERROR(IF(X567="",0,CEILING((X567/$H567),1)*$H567),"")</f>
        <v>1107.5999999999999</v>
      </c>
      <c r="Z567" s="36">
        <f>IFERROR(IF(Y567=0,"",ROUNDUP(Y567/H567,0)*0.02175),"")</f>
        <v>3.0884999999999998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1179.5384615384617</v>
      </c>
      <c r="BN567" s="64">
        <f>IFERROR(Y567*I567/H567,"0")</f>
        <v>1187.6879999999999</v>
      </c>
      <c r="BO567" s="64">
        <f>IFERROR(1/J567*(X567/H567),"0")</f>
        <v>2.5183150183150182</v>
      </c>
      <c r="BP567" s="64">
        <f>IFERROR(1/J567*(Y567/H567),"0")</f>
        <v>2.5357142857142856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141.02564102564102</v>
      </c>
      <c r="Y571" s="388">
        <f>IFERROR(Y567/H567,"0")+IFERROR(Y568/H568,"0")+IFERROR(Y569/H569,"0")+IFERROR(Y570/H570,"0")</f>
        <v>142</v>
      </c>
      <c r="Z571" s="388">
        <f>IFERROR(IF(Z567="",0,Z567),"0")+IFERROR(IF(Z568="",0,Z568),"0")+IFERROR(IF(Z569="",0,Z569),"0")+IFERROR(IF(Z570="",0,Z570),"0")</f>
        <v>3.0884999999999998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1100</v>
      </c>
      <c r="Y572" s="388">
        <f>IFERROR(SUM(Y567:Y570),"0")</f>
        <v>1107.5999999999999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6934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7009.2000000000007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7329.2713892187003</v>
      </c>
      <c r="Y599" s="388">
        <f>IFERROR(SUM(BN22:BN595),"0")</f>
        <v>7408.6460000000015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13</v>
      </c>
      <c r="Y600" s="38">
        <f>ROUNDUP(SUM(BP22:BP595),0)</f>
        <v>13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7654.2713892187003</v>
      </c>
      <c r="Y601" s="388">
        <f>GrossWeightTotalR+PalletQtyTotalR*25</f>
        <v>7733.6460000000015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1022.6011910609611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1033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14.857849999999999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100.8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1560.6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151.19999999999999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3522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163.79999999999998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252.00000000000003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1258.8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22,60"/>
        <filter val="1 100,00"/>
        <filter val="1 152,00"/>
        <filter val="100,00"/>
        <filter val="120,00"/>
        <filter val="13"/>
        <filter val="130,00"/>
        <filter val="140,00"/>
        <filter val="141,03"/>
        <filter val="144,00"/>
        <filter val="150,00"/>
        <filter val="16,00"/>
        <filter val="16,67"/>
        <filter val="16,80"/>
        <filter val="160,00"/>
        <filter val="192,00"/>
        <filter val="20,00"/>
        <filter val="20,51"/>
        <filter val="200,00"/>
        <filter val="240,00"/>
        <filter val="246,80"/>
        <filter val="27,05"/>
        <filter val="28,80"/>
        <filter val="3 000,00"/>
        <filter val="35,71"/>
        <filter val="350,00"/>
        <filter val="373,95"/>
        <filter val="38,40"/>
        <filter val="50,00"/>
        <filter val="500,00"/>
        <filter val="6 934,00"/>
        <filter val="60,00"/>
        <filter val="62,76"/>
        <filter val="64,10"/>
        <filter val="64,81"/>
        <filter val="7 329,27"/>
        <filter val="7 654,27"/>
        <filter val="80,00"/>
        <filter val="9,60"/>
        <filter val="96,00"/>
        <filter val="96,8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