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0,24 ПОКОМ КИ филиалы\"/>
    </mc:Choice>
  </mc:AlternateContent>
  <xr:revisionPtr revIDLastSave="0" documentId="13_ncr:1_{BC2E25E1-8BBF-405D-A7E8-8BC86BEE5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6" i="1" l="1"/>
  <c r="P6" i="1"/>
  <c r="P8" i="1"/>
  <c r="P20" i="1"/>
  <c r="P18" i="1"/>
  <c r="AB71" i="1"/>
  <c r="AB67" i="1"/>
  <c r="AB36" i="1"/>
  <c r="AB28" i="1"/>
  <c r="F55" i="1"/>
  <c r="AB55" i="1" s="1"/>
  <c r="E55" i="1"/>
  <c r="O55" i="1" s="1"/>
  <c r="O20" i="1"/>
  <c r="O7" i="1"/>
  <c r="AB7" i="1" s="1"/>
  <c r="O8" i="1"/>
  <c r="O9" i="1"/>
  <c r="P9" i="1" s="1"/>
  <c r="AB9" i="1" s="1"/>
  <c r="O10" i="1"/>
  <c r="O11" i="1"/>
  <c r="P11" i="1" s="1"/>
  <c r="AB11" i="1" s="1"/>
  <c r="O12" i="1"/>
  <c r="O13" i="1"/>
  <c r="P13" i="1" s="1"/>
  <c r="AB13" i="1" s="1"/>
  <c r="O14" i="1"/>
  <c r="S14" i="1" s="1"/>
  <c r="O15" i="1"/>
  <c r="O16" i="1"/>
  <c r="P16" i="1" s="1"/>
  <c r="AB16" i="1" s="1"/>
  <c r="O17" i="1"/>
  <c r="P17" i="1" s="1"/>
  <c r="AB17" i="1" s="1"/>
  <c r="O18" i="1"/>
  <c r="O19" i="1"/>
  <c r="P19" i="1" s="1"/>
  <c r="O21" i="1"/>
  <c r="O22" i="1"/>
  <c r="O23" i="1"/>
  <c r="O24" i="1"/>
  <c r="O25" i="1"/>
  <c r="P25" i="1" s="1"/>
  <c r="O26" i="1"/>
  <c r="P26" i="1" s="1"/>
  <c r="AB26" i="1" s="1"/>
  <c r="O27" i="1"/>
  <c r="O28" i="1"/>
  <c r="O29" i="1"/>
  <c r="P29" i="1" s="1"/>
  <c r="O30" i="1"/>
  <c r="AB30" i="1" s="1"/>
  <c r="O31" i="1"/>
  <c r="O32" i="1"/>
  <c r="O33" i="1"/>
  <c r="O34" i="1"/>
  <c r="AB34" i="1" s="1"/>
  <c r="O35" i="1"/>
  <c r="O36" i="1"/>
  <c r="O37" i="1"/>
  <c r="O38" i="1"/>
  <c r="AB38" i="1" s="1"/>
  <c r="O39" i="1"/>
  <c r="O40" i="1"/>
  <c r="P40" i="1" s="1"/>
  <c r="AB40" i="1" s="1"/>
  <c r="O41" i="1"/>
  <c r="O42" i="1"/>
  <c r="P42" i="1" s="1"/>
  <c r="AB42" i="1" s="1"/>
  <c r="O43" i="1"/>
  <c r="O44" i="1"/>
  <c r="P44" i="1" s="1"/>
  <c r="AB44" i="1" s="1"/>
  <c r="O45" i="1"/>
  <c r="O46" i="1"/>
  <c r="AB46" i="1" s="1"/>
  <c r="O47" i="1"/>
  <c r="O48" i="1"/>
  <c r="P48" i="1" s="1"/>
  <c r="AB48" i="1" s="1"/>
  <c r="O49" i="1"/>
  <c r="O50" i="1"/>
  <c r="AB50" i="1" s="1"/>
  <c r="O51" i="1"/>
  <c r="O52" i="1"/>
  <c r="S52" i="1" s="1"/>
  <c r="O53" i="1"/>
  <c r="AB53" i="1" s="1"/>
  <c r="O54" i="1"/>
  <c r="P54" i="1" s="1"/>
  <c r="AB54" i="1" s="1"/>
  <c r="O56" i="1"/>
  <c r="O57" i="1"/>
  <c r="AB57" i="1" s="1"/>
  <c r="O58" i="1"/>
  <c r="O59" i="1"/>
  <c r="P59" i="1" s="1"/>
  <c r="AB59" i="1" s="1"/>
  <c r="O60" i="1"/>
  <c r="O61" i="1"/>
  <c r="P61" i="1" s="1"/>
  <c r="AB61" i="1" s="1"/>
  <c r="O62" i="1"/>
  <c r="O63" i="1"/>
  <c r="P63" i="1" s="1"/>
  <c r="AB63" i="1" s="1"/>
  <c r="O64" i="1"/>
  <c r="O65" i="1"/>
  <c r="P65" i="1" s="1"/>
  <c r="AB65" i="1" s="1"/>
  <c r="O66" i="1"/>
  <c r="O67" i="1"/>
  <c r="O68" i="1"/>
  <c r="O69" i="1"/>
  <c r="AB69" i="1" s="1"/>
  <c r="O70" i="1"/>
  <c r="O71" i="1"/>
  <c r="O72" i="1"/>
  <c r="O73" i="1"/>
  <c r="P73" i="1" s="1"/>
  <c r="AB73" i="1" s="1"/>
  <c r="O74" i="1"/>
  <c r="O75" i="1"/>
  <c r="O76" i="1"/>
  <c r="O77" i="1"/>
  <c r="O78" i="1"/>
  <c r="P78" i="1" s="1"/>
  <c r="AB78" i="1" s="1"/>
  <c r="O79" i="1"/>
  <c r="O80" i="1"/>
  <c r="O81" i="1"/>
  <c r="O82" i="1"/>
  <c r="O83" i="1"/>
  <c r="S83" i="1" s="1"/>
  <c r="O84" i="1"/>
  <c r="O85" i="1"/>
  <c r="S85" i="1" s="1"/>
  <c r="O86" i="1"/>
  <c r="O87" i="1"/>
  <c r="O88" i="1"/>
  <c r="AB88" i="1" s="1"/>
  <c r="O89" i="1"/>
  <c r="O90" i="1"/>
  <c r="O91" i="1"/>
  <c r="T91" i="1" s="1"/>
  <c r="O92" i="1"/>
  <c r="T92" i="1" s="1"/>
  <c r="O93" i="1"/>
  <c r="T93" i="1" s="1"/>
  <c r="O94" i="1"/>
  <c r="T94" i="1" s="1"/>
  <c r="O6" i="1"/>
  <c r="AB14" i="1"/>
  <c r="AB15" i="1"/>
  <c r="AB52" i="1"/>
  <c r="AB83" i="1"/>
  <c r="AB85" i="1"/>
  <c r="AB94" i="1"/>
  <c r="P24" i="1" l="1"/>
  <c r="AB24" i="1" s="1"/>
  <c r="P32" i="1"/>
  <c r="AB32" i="1" s="1"/>
  <c r="AB82" i="1"/>
  <c r="AB20" i="1"/>
  <c r="P22" i="1"/>
  <c r="AB22" i="1" s="1"/>
  <c r="P82" i="1"/>
  <c r="AB19" i="1"/>
  <c r="P92" i="1"/>
  <c r="AB92" i="1" s="1"/>
  <c r="S88" i="1"/>
  <c r="S84" i="1"/>
  <c r="AB84" i="1"/>
  <c r="S82" i="1"/>
  <c r="S78" i="1"/>
  <c r="S74" i="1"/>
  <c r="AB74" i="1"/>
  <c r="P72" i="1"/>
  <c r="AB72" i="1" s="1"/>
  <c r="P70" i="1"/>
  <c r="AB70" i="1" s="1"/>
  <c r="P68" i="1"/>
  <c r="AB68" i="1" s="1"/>
  <c r="P66" i="1"/>
  <c r="AB66" i="1" s="1"/>
  <c r="P64" i="1"/>
  <c r="AB64" i="1" s="1"/>
  <c r="P62" i="1"/>
  <c r="AB62" i="1" s="1"/>
  <c r="S60" i="1"/>
  <c r="AB60" i="1"/>
  <c r="P58" i="1"/>
  <c r="AB58" i="1" s="1"/>
  <c r="P56" i="1"/>
  <c r="AB56" i="1" s="1"/>
  <c r="S53" i="1"/>
  <c r="P51" i="1"/>
  <c r="AB51" i="1" s="1"/>
  <c r="P49" i="1"/>
  <c r="AB49" i="1" s="1"/>
  <c r="P47" i="1"/>
  <c r="AB47" i="1" s="1"/>
  <c r="AB45" i="1"/>
  <c r="P43" i="1"/>
  <c r="AB43" i="1" s="1"/>
  <c r="P41" i="1"/>
  <c r="AB41" i="1" s="1"/>
  <c r="P39" i="1"/>
  <c r="AB39" i="1" s="1"/>
  <c r="AB37" i="1"/>
  <c r="P35" i="1"/>
  <c r="AB35" i="1" s="1"/>
  <c r="AB33" i="1"/>
  <c r="AB31" i="1"/>
  <c r="AB29" i="1"/>
  <c r="P27" i="1"/>
  <c r="AB27" i="1" s="1"/>
  <c r="AB25" i="1"/>
  <c r="AB23" i="1"/>
  <c r="AB21" i="1"/>
  <c r="S16" i="1"/>
  <c r="AB12" i="1"/>
  <c r="P10" i="1"/>
  <c r="AB10" i="1" s="1"/>
  <c r="AB8" i="1"/>
  <c r="S20" i="1"/>
  <c r="AB18" i="1"/>
  <c r="AB80" i="1"/>
  <c r="AB86" i="1"/>
  <c r="AB90" i="1"/>
  <c r="AB76" i="1"/>
  <c r="S73" i="1"/>
  <c r="S71" i="1"/>
  <c r="S69" i="1"/>
  <c r="S67" i="1"/>
  <c r="S65" i="1"/>
  <c r="S63" i="1"/>
  <c r="S61" i="1"/>
  <c r="S59" i="1"/>
  <c r="S57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AB6" i="1"/>
  <c r="AB77" i="1"/>
  <c r="P79" i="1"/>
  <c r="AB79" i="1" s="1"/>
  <c r="P81" i="1"/>
  <c r="AB81" i="1" s="1"/>
  <c r="AB87" i="1"/>
  <c r="AB89" i="1"/>
  <c r="P91" i="1"/>
  <c r="AB91" i="1" s="1"/>
  <c r="P93" i="1"/>
  <c r="AB93" i="1" s="1"/>
  <c r="AB75" i="1"/>
  <c r="S54" i="1"/>
  <c r="S19" i="1"/>
  <c r="S17" i="1"/>
  <c r="S15" i="1"/>
  <c r="S13" i="1"/>
  <c r="S11" i="1"/>
  <c r="S9" i="1"/>
  <c r="S7" i="1"/>
  <c r="T36" i="1"/>
  <c r="S55" i="1"/>
  <c r="T44" i="1"/>
  <c r="T28" i="1"/>
  <c r="T48" i="1"/>
  <c r="T40" i="1"/>
  <c r="T32" i="1"/>
  <c r="T24" i="1"/>
  <c r="S93" i="1"/>
  <c r="T89" i="1"/>
  <c r="T85" i="1"/>
  <c r="T81" i="1"/>
  <c r="T77" i="1"/>
  <c r="T73" i="1"/>
  <c r="T69" i="1"/>
  <c r="T65" i="1"/>
  <c r="T61" i="1"/>
  <c r="T57" i="1"/>
  <c r="T53" i="1"/>
  <c r="T6" i="1"/>
  <c r="T87" i="1"/>
  <c r="T83" i="1"/>
  <c r="T79" i="1"/>
  <c r="T75" i="1"/>
  <c r="T71" i="1"/>
  <c r="T67" i="1"/>
  <c r="T63" i="1"/>
  <c r="T59" i="1"/>
  <c r="T55" i="1"/>
  <c r="T50" i="1"/>
  <c r="T46" i="1"/>
  <c r="T42" i="1"/>
  <c r="T38" i="1"/>
  <c r="T34" i="1"/>
  <c r="T30" i="1"/>
  <c r="T26" i="1"/>
  <c r="T22" i="1"/>
  <c r="S94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2" i="1" l="1"/>
  <c r="P5" i="1"/>
  <c r="S81" i="1"/>
  <c r="S56" i="1"/>
  <c r="S58" i="1"/>
  <c r="S62" i="1"/>
  <c r="S64" i="1"/>
  <c r="S66" i="1"/>
  <c r="S68" i="1"/>
  <c r="S70" i="1"/>
  <c r="S72" i="1"/>
  <c r="S92" i="1"/>
  <c r="S77" i="1"/>
  <c r="S89" i="1"/>
  <c r="AB5" i="1"/>
  <c r="S91" i="1"/>
  <c r="S75" i="1"/>
  <c r="S79" i="1"/>
  <c r="S87" i="1"/>
  <c r="S6" i="1"/>
  <c r="S8" i="1"/>
  <c r="S10" i="1"/>
  <c r="S12" i="1"/>
  <c r="S18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76" i="1"/>
  <c r="S80" i="1"/>
  <c r="S86" i="1"/>
  <c r="S90" i="1"/>
  <c r="K5" i="1"/>
</calcChain>
</file>

<file path=xl/sharedStrings.xml><?xml version="1.0" encoding="utf-8"?>
<sst xmlns="http://schemas.openxmlformats.org/spreadsheetml/2006/main" count="345" uniqueCount="140">
  <si>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</si>
  <si>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</si>
  <si>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</si>
  <si>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</si>
  <si>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</si>
  <si>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</si>
  <si>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</si>
  <si>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</si>
  <si>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</si>
  <si>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</si>
  <si>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</si>
  <si>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</si>
  <si>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</si>
  <si>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</si>
  <si>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</si>
  <si>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</si>
  <si>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</si>
  <si>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</si>
  <si>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</si>
  <si>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</si>
  <si>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</si>
  <si>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</si>
  <si>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</si>
  <si>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02,10,</t>
  </si>
  <si>
    <t>26,09,</t>
  </si>
  <si>
    <t>25,09,</t>
  </si>
  <si>
    <t>19,09,</t>
  </si>
  <si>
    <t>18,09,</t>
  </si>
  <si>
    <t>12,09,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</si>
  <si>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</si>
  <si>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</si>
  <si>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</si>
  <si>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</si>
  <si>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</si>
  <si>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</si>
  <si>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</si>
  <si>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</si>
  <si>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</si>
  <si>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</si>
  <si>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</si>
  <si>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</si>
  <si>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</si>
  <si>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</si>
  <si>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</si>
  <si>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</si>
  <si>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</si>
  <si>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</si>
  <si>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</si>
  <si>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-60%; 27,09,24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</si>
  <si>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</si>
  <si>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</si>
  <si>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</si>
  <si>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</si>
  <si>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</si>
  <si>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</si>
  <si>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</si>
  <si>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</si>
  <si>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</si>
  <si>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</si>
  <si>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</si>
  <si>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</si>
  <si>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</si>
  <si>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</si>
  <si>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</si>
  <si>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</si>
  <si>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</si>
  <si>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</si>
  <si>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</si>
  <si>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</si>
  <si>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</si>
  <si>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</si>
  <si>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</si>
  <si>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</si>
  <si>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</si>
  <si>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</si>
  <si>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</si>
  <si>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</si>
  <si>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</si>
  <si>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</si>
  <si>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</si>
  <si>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</si>
  <si>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</si>
  <si>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</si>
  <si>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</si>
  <si>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</si>
  <si>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</si>
  <si>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не в матрице</t>
  </si>
  <si>
    <t xml:space="preserve"> 318  Сосиски Датские ТМ Зареченские, ВЕС  ПОКОМ</t>
  </si>
  <si>
    <t>нет потребности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</si>
  <si>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</si>
  <si>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</si>
  <si>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</si>
  <si>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</si>
  <si>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</si>
  <si>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</si>
  <si>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</si>
  <si>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</si>
  <si>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</si>
  <si>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</si>
  <si>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</si>
  <si>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</si>
  <si>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</si>
  <si>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</si>
  <si>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</si>
  <si>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</si>
  <si>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</si>
  <si>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</si>
  <si>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</si>
  <si>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</si>
  <si>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</si>
  <si>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</si>
  <si>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</si>
  <si>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</si>
  <si>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</si>
  <si>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</si>
  <si>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</si>
  <si>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</si>
  <si>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</si>
  <si>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</si>
  <si>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</si>
  <si>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</si>
  <si>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</si>
  <si>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</si>
  <si>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</si>
  <si>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</si>
  <si>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</si>
  <si>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</si>
  <si>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</si>
  <si>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</si>
  <si>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</si>
  <si>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</si>
  <si>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</si>
  <si>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</si>
  <si>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</si>
  <si>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</si>
  <si>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</si>
  <si>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</si>
  <si>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новинка, SU002011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</si>
  <si>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</si>
  <si>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30,09,24 прихода не было - корректировка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</si>
</sst>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4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R71" sqref="R7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7109375" style="9" customWidth="1"/>
    <col min="8" max="8" width="5.7109375" customWidth="1"/>
    <col min="9" max="9" width="12.7109375" bestFit="1" customWidth="1"/>
    <col min="10" max="11" width="6.7109375" customWidth="1"/>
    <col min="12" max="14" width="0.7109375" customWidth="1"/>
    <col min="15" max="17" width="6.7109375" customWidth="1"/>
    <col min="18" max="18" width="22.5703125" customWidth="1"/>
    <col min="19" max="20" width="5.7109375" customWidth="1"/>
    <col min="21" max="26" width="6.7109375" customWidth="1"/>
    <col min="27" max="27" width="57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41564.993000000002</v>
      </c>
      <c r="F5" s="4">
        <f>SUM(F6:F498)</f>
        <v>68317.767999999996</v>
      </c>
      <c r="G5" s="7"/>
      <c r="H5" s="1"/>
      <c r="I5" s="1"/>
      <c r="J5" s="4">
        <f t="shared" ref="J5:Q5" si="0">SUM(J6:J498)</f>
        <v>41130.550000000017</v>
      </c>
      <c r="K5" s="4">
        <f t="shared" si="0"/>
        <v>434.44299999999998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8312.9986000000044</v>
      </c>
      <c r="P5" s="4">
        <f t="shared" si="0"/>
        <v>16579.133600000001</v>
      </c>
      <c r="Q5" s="4">
        <f t="shared" si="0"/>
        <v>0</v>
      </c>
      <c r="R5" s="1"/>
      <c r="S5" s="1"/>
      <c r="T5" s="1"/>
      <c r="U5" s="4">
        <f t="shared" ref="U5:Z5" si="1">SUM(U6:U498)</f>
        <v>8868.3464000000004</v>
      </c>
      <c r="V5" s="4">
        <f t="shared" si="1"/>
        <v>8736.0522000000001</v>
      </c>
      <c r="W5" s="4">
        <f t="shared" si="1"/>
        <v>8805.8156000000035</v>
      </c>
      <c r="X5" s="4">
        <f t="shared" si="1"/>
        <v>8817.7405999999955</v>
      </c>
      <c r="Y5" s="4">
        <f t="shared" si="1"/>
        <v>8947.9498000000003</v>
      </c>
      <c r="Z5" s="4">
        <f t="shared" si="1"/>
        <v>8927.1359999999968</v>
      </c>
      <c r="AA5" s="1"/>
      <c r="AB5" s="4">
        <f>SUM(AB6:AB498)</f>
        <v>14408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1467.5450000000001</v>
      </c>
      <c r="D6" s="1">
        <v>2496.9940000000001</v>
      </c>
      <c r="E6" s="1">
        <v>1256.51</v>
      </c>
      <c r="F6" s="1">
        <v>2496.1190000000001</v>
      </c>
      <c r="G6" s="7">
        <v>1</v>
      </c>
      <c r="H6" s="1">
        <v>50</v>
      </c>
      <c r="I6" s="1" t="s">
        <v>32</v>
      </c>
      <c r="J6" s="1">
        <v>1154.0999999999999</v>
      </c>
      <c r="K6" s="1">
        <f t="shared" ref="K6:K37" si="2">E6-J6</f>
        <v>102.41000000000008</v>
      </c>
      <c r="L6" s="1"/>
      <c r="M6" s="1"/>
      <c r="N6" s="1"/>
      <c r="O6" s="1">
        <f t="shared" ref="O6:O37" si="3">E6/5</f>
        <v>251.30199999999999</v>
      </c>
      <c r="P6" s="5">
        <f>10*O6-F6</f>
        <v>16.90099999999984</v>
      </c>
      <c r="Q6" s="5"/>
      <c r="R6" s="1"/>
      <c r="S6" s="1">
        <f>(F6+P6)/O6</f>
        <v>10</v>
      </c>
      <c r="T6" s="1">
        <f>F6/O6</f>
        <v>9.9327462574909884</v>
      </c>
      <c r="U6" s="1">
        <v>257.07400000000001</v>
      </c>
      <c r="V6" s="1">
        <v>261.26339999999999</v>
      </c>
      <c r="W6" s="1">
        <v>241.0932</v>
      </c>
      <c r="X6" s="1">
        <v>244.50559999999999</v>
      </c>
      <c r="Y6" s="1">
        <v>237.94640000000001</v>
      </c>
      <c r="Z6" s="1">
        <v>256.31779999999998</v>
      </c>
      <c r="AA6" s="1" t="s">
        <v>33</v>
      </c>
      <c r="AB6" s="1">
        <f t="shared" ref="AB6:AB37" si="4">ROUND(P6*G6,0)</f>
        <v>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455.11500000000001</v>
      </c>
      <c r="D7" s="1">
        <v>784.11800000000005</v>
      </c>
      <c r="E7" s="1">
        <v>282.11900000000003</v>
      </c>
      <c r="F7" s="1">
        <v>852.80700000000002</v>
      </c>
      <c r="G7" s="7">
        <v>1</v>
      </c>
      <c r="H7" s="1">
        <v>45</v>
      </c>
      <c r="I7" s="1" t="s">
        <v>32</v>
      </c>
      <c r="J7" s="1">
        <v>271.75</v>
      </c>
      <c r="K7" s="1">
        <f t="shared" si="2"/>
        <v>10.369000000000028</v>
      </c>
      <c r="L7" s="1"/>
      <c r="M7" s="1"/>
      <c r="N7" s="1"/>
      <c r="O7" s="1">
        <f t="shared" si="3"/>
        <v>56.423800000000007</v>
      </c>
      <c r="P7" s="5"/>
      <c r="Q7" s="5"/>
      <c r="R7" s="1"/>
      <c r="S7" s="1">
        <f t="shared" ref="S7:S69" si="5">(F7+P7)/O7</f>
        <v>15.114313463467543</v>
      </c>
      <c r="T7" s="1">
        <f t="shared" ref="T7:T69" si="6">F7/O7</f>
        <v>15.114313463467543</v>
      </c>
      <c r="U7" s="1">
        <v>88.842399999999998</v>
      </c>
      <c r="V7" s="1">
        <v>87.829800000000006</v>
      </c>
      <c r="W7" s="1">
        <v>79.758600000000001</v>
      </c>
      <c r="X7" s="1">
        <v>81.5608</v>
      </c>
      <c r="Y7" s="1">
        <v>62.904800000000002</v>
      </c>
      <c r="Z7" s="1">
        <v>64.103999999999999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6" t="s">
        <v>35</v>
      </c>
      <c r="B8" s="1" t="s">
        <v>31</v>
      </c>
      <c r="C8" s="1">
        <v>612.577</v>
      </c>
      <c r="D8" s="1">
        <v>1114.78</v>
      </c>
      <c r="E8" s="1">
        <v>871.41200000000003</v>
      </c>
      <c r="F8" s="1">
        <v>735.43700000000001</v>
      </c>
      <c r="G8" s="7">
        <v>1</v>
      </c>
      <c r="H8" s="1">
        <v>45</v>
      </c>
      <c r="I8" s="1" t="s">
        <v>32</v>
      </c>
      <c r="J8" s="1">
        <v>810.71</v>
      </c>
      <c r="K8" s="1">
        <f t="shared" si="2"/>
        <v>60.701999999999998</v>
      </c>
      <c r="L8" s="1"/>
      <c r="M8" s="1"/>
      <c r="N8" s="1"/>
      <c r="O8" s="1">
        <f t="shared" si="3"/>
        <v>174.2824</v>
      </c>
      <c r="P8" s="5">
        <f>11*O8-F8</f>
        <v>1181.6693999999998</v>
      </c>
      <c r="Q8" s="5"/>
      <c r="R8" s="1"/>
      <c r="S8" s="1">
        <f t="shared" si="5"/>
        <v>10.999999999999998</v>
      </c>
      <c r="T8" s="1">
        <f t="shared" si="6"/>
        <v>4.2198007371943467</v>
      </c>
      <c r="U8" s="1">
        <v>107.39960000000001</v>
      </c>
      <c r="V8" s="1">
        <v>109.2996</v>
      </c>
      <c r="W8" s="1">
        <v>100.57340000000001</v>
      </c>
      <c r="X8" s="1">
        <v>102.824</v>
      </c>
      <c r="Y8" s="1">
        <v>105.1748</v>
      </c>
      <c r="Z8" s="1">
        <v>105.98480000000001</v>
      </c>
      <c r="AA8" s="1"/>
      <c r="AB8" s="1">
        <f t="shared" si="4"/>
        <v>1182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238.86799999999999</v>
      </c>
      <c r="D9" s="1">
        <v>290.71699999999998</v>
      </c>
      <c r="E9" s="1">
        <v>193.036</v>
      </c>
      <c r="F9" s="1">
        <v>287.79700000000003</v>
      </c>
      <c r="G9" s="7">
        <v>1</v>
      </c>
      <c r="H9" s="1">
        <v>40</v>
      </c>
      <c r="I9" s="1" t="s">
        <v>32</v>
      </c>
      <c r="J9" s="1">
        <v>200.52</v>
      </c>
      <c r="K9" s="1">
        <f t="shared" si="2"/>
        <v>-7.4840000000000089</v>
      </c>
      <c r="L9" s="1"/>
      <c r="M9" s="1"/>
      <c r="N9" s="1"/>
      <c r="O9" s="1">
        <f t="shared" si="3"/>
        <v>38.607199999999999</v>
      </c>
      <c r="P9" s="5">
        <f t="shared" ref="P9:P51" si="7">10*O9-F9</f>
        <v>98.274999999999977</v>
      </c>
      <c r="Q9" s="5"/>
      <c r="R9" s="1"/>
      <c r="S9" s="1">
        <f t="shared" si="5"/>
        <v>10</v>
      </c>
      <c r="T9" s="1">
        <f t="shared" si="6"/>
        <v>7.4544903541308365</v>
      </c>
      <c r="U9" s="1">
        <v>36.927599999999998</v>
      </c>
      <c r="V9" s="1">
        <v>38.281799999999997</v>
      </c>
      <c r="W9" s="1">
        <v>37.929600000000001</v>
      </c>
      <c r="X9" s="1">
        <v>39.269399999999997</v>
      </c>
      <c r="Y9" s="1">
        <v>31.921600000000002</v>
      </c>
      <c r="Z9" s="1">
        <v>29.142800000000001</v>
      </c>
      <c r="AA9" s="1"/>
      <c r="AB9" s="1">
        <f t="shared" si="4"/>
        <v>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>
        <v>472</v>
      </c>
      <c r="D10" s="1">
        <v>486</v>
      </c>
      <c r="E10" s="1">
        <v>308</v>
      </c>
      <c r="F10" s="1">
        <v>546</v>
      </c>
      <c r="G10" s="7">
        <v>0.45</v>
      </c>
      <c r="H10" s="1">
        <v>45</v>
      </c>
      <c r="I10" s="1" t="s">
        <v>32</v>
      </c>
      <c r="J10" s="1">
        <v>319</v>
      </c>
      <c r="K10" s="1">
        <f t="shared" si="2"/>
        <v>-11</v>
      </c>
      <c r="L10" s="1"/>
      <c r="M10" s="1"/>
      <c r="N10" s="1"/>
      <c r="O10" s="1">
        <f t="shared" si="3"/>
        <v>61.6</v>
      </c>
      <c r="P10" s="5">
        <f t="shared" si="7"/>
        <v>70</v>
      </c>
      <c r="Q10" s="5"/>
      <c r="R10" s="1"/>
      <c r="S10" s="1">
        <f t="shared" si="5"/>
        <v>10</v>
      </c>
      <c r="T10" s="1">
        <f t="shared" si="6"/>
        <v>8.8636363636363633</v>
      </c>
      <c r="U10" s="1">
        <v>68.599999999999994</v>
      </c>
      <c r="V10" s="1">
        <v>72.2</v>
      </c>
      <c r="W10" s="1">
        <v>77</v>
      </c>
      <c r="X10" s="1">
        <v>73.599999999999994</v>
      </c>
      <c r="Y10" s="1">
        <v>69</v>
      </c>
      <c r="Z10" s="1">
        <v>70</v>
      </c>
      <c r="AA10" s="1"/>
      <c r="AB10" s="1">
        <f t="shared" si="4"/>
        <v>32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>
        <v>851</v>
      </c>
      <c r="D11" s="1">
        <v>786</v>
      </c>
      <c r="E11" s="1">
        <v>552</v>
      </c>
      <c r="F11" s="1">
        <v>990</v>
      </c>
      <c r="G11" s="7">
        <v>0.45</v>
      </c>
      <c r="H11" s="1">
        <v>45</v>
      </c>
      <c r="I11" s="1" t="s">
        <v>32</v>
      </c>
      <c r="J11" s="1">
        <v>547</v>
      </c>
      <c r="K11" s="1">
        <f t="shared" si="2"/>
        <v>5</v>
      </c>
      <c r="L11" s="1"/>
      <c r="M11" s="1"/>
      <c r="N11" s="1"/>
      <c r="O11" s="1">
        <f t="shared" si="3"/>
        <v>110.4</v>
      </c>
      <c r="P11" s="5">
        <f t="shared" si="7"/>
        <v>114</v>
      </c>
      <c r="Q11" s="5"/>
      <c r="R11" s="1"/>
      <c r="S11" s="1">
        <f t="shared" si="5"/>
        <v>10</v>
      </c>
      <c r="T11" s="1">
        <f t="shared" si="6"/>
        <v>8.9673913043478262</v>
      </c>
      <c r="U11" s="1">
        <v>116.6</v>
      </c>
      <c r="V11" s="1">
        <v>119.4</v>
      </c>
      <c r="W11" s="1">
        <v>127.8</v>
      </c>
      <c r="X11" s="1">
        <v>135.19999999999999</v>
      </c>
      <c r="Y11" s="1">
        <v>135.80000000000001</v>
      </c>
      <c r="Z11" s="1">
        <v>121.4</v>
      </c>
      <c r="AA11" s="1"/>
      <c r="AB11" s="1">
        <f t="shared" si="4"/>
        <v>51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276</v>
      </c>
      <c r="D12" s="1">
        <v>180</v>
      </c>
      <c r="E12" s="1">
        <v>125</v>
      </c>
      <c r="F12" s="1">
        <v>321</v>
      </c>
      <c r="G12" s="7">
        <v>0.17</v>
      </c>
      <c r="H12" s="1">
        <v>180</v>
      </c>
      <c r="I12" s="1" t="s">
        <v>32</v>
      </c>
      <c r="J12" s="1">
        <v>120</v>
      </c>
      <c r="K12" s="1">
        <f t="shared" si="2"/>
        <v>5</v>
      </c>
      <c r="L12" s="1"/>
      <c r="M12" s="1"/>
      <c r="N12" s="1"/>
      <c r="O12" s="1">
        <f t="shared" si="3"/>
        <v>25</v>
      </c>
      <c r="P12" s="5"/>
      <c r="Q12" s="5"/>
      <c r="R12" s="1"/>
      <c r="S12" s="1">
        <f t="shared" si="5"/>
        <v>12.84</v>
      </c>
      <c r="T12" s="1">
        <f t="shared" si="6"/>
        <v>12.84</v>
      </c>
      <c r="U12" s="1">
        <v>32.4</v>
      </c>
      <c r="V12" s="1">
        <v>27.6</v>
      </c>
      <c r="W12" s="1">
        <v>20.399999999999999</v>
      </c>
      <c r="X12" s="1">
        <v>24</v>
      </c>
      <c r="Y12" s="1">
        <v>40.200000000000003</v>
      </c>
      <c r="Z12" s="1">
        <v>34.200000000000003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237</v>
      </c>
      <c r="D13" s="1">
        <v>180</v>
      </c>
      <c r="E13" s="1">
        <v>177</v>
      </c>
      <c r="F13" s="1">
        <v>201</v>
      </c>
      <c r="G13" s="7">
        <v>0.3</v>
      </c>
      <c r="H13" s="1">
        <v>40</v>
      </c>
      <c r="I13" s="1" t="s">
        <v>32</v>
      </c>
      <c r="J13" s="1">
        <v>197</v>
      </c>
      <c r="K13" s="1">
        <f t="shared" si="2"/>
        <v>-20</v>
      </c>
      <c r="L13" s="1"/>
      <c r="M13" s="1"/>
      <c r="N13" s="1"/>
      <c r="O13" s="1">
        <f t="shared" si="3"/>
        <v>35.4</v>
      </c>
      <c r="P13" s="5">
        <f t="shared" si="7"/>
        <v>153</v>
      </c>
      <c r="Q13" s="5"/>
      <c r="R13" s="1"/>
      <c r="S13" s="1">
        <f t="shared" si="5"/>
        <v>10</v>
      </c>
      <c r="T13" s="1">
        <f t="shared" si="6"/>
        <v>5.6779661016949152</v>
      </c>
      <c r="U13" s="1">
        <v>28.8</v>
      </c>
      <c r="V13" s="1">
        <v>28.2</v>
      </c>
      <c r="W13" s="1">
        <v>23.6</v>
      </c>
      <c r="X13" s="1">
        <v>26.6</v>
      </c>
      <c r="Y13" s="1">
        <v>38.4</v>
      </c>
      <c r="Z13" s="1">
        <v>31.2</v>
      </c>
      <c r="AA13" s="1"/>
      <c r="AB13" s="1">
        <f t="shared" si="4"/>
        <v>46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42</v>
      </c>
      <c r="B14" s="1" t="s">
        <v>38</v>
      </c>
      <c r="C14" s="1"/>
      <c r="D14" s="1"/>
      <c r="E14" s="1"/>
      <c r="F14" s="1"/>
      <c r="G14" s="7">
        <v>0.4</v>
      </c>
      <c r="H14" s="1">
        <v>50</v>
      </c>
      <c r="I14" s="1" t="s">
        <v>32</v>
      </c>
      <c r="J14" s="1">
        <v>59</v>
      </c>
      <c r="K14" s="1">
        <f t="shared" si="2"/>
        <v>-59</v>
      </c>
      <c r="L14" s="1"/>
      <c r="M14" s="1"/>
      <c r="N14" s="1"/>
      <c r="O14" s="1">
        <f t="shared" si="3"/>
        <v>0</v>
      </c>
      <c r="P14" s="19">
        <v>50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4" t="s">
        <v>43</v>
      </c>
      <c r="AB14" s="1">
        <f t="shared" si="4"/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456</v>
      </c>
      <c r="D15" s="1">
        <v>465</v>
      </c>
      <c r="E15" s="1">
        <v>270</v>
      </c>
      <c r="F15" s="1">
        <v>623</v>
      </c>
      <c r="G15" s="7">
        <v>0.17</v>
      </c>
      <c r="H15" s="1">
        <v>180</v>
      </c>
      <c r="I15" s="1" t="s">
        <v>32</v>
      </c>
      <c r="J15" s="1">
        <v>243</v>
      </c>
      <c r="K15" s="1">
        <f t="shared" si="2"/>
        <v>27</v>
      </c>
      <c r="L15" s="1"/>
      <c r="M15" s="1"/>
      <c r="N15" s="1"/>
      <c r="O15" s="1">
        <f t="shared" si="3"/>
        <v>54</v>
      </c>
      <c r="P15" s="5"/>
      <c r="Q15" s="5"/>
      <c r="R15" s="1"/>
      <c r="S15" s="1">
        <f t="shared" si="5"/>
        <v>11.537037037037036</v>
      </c>
      <c r="T15" s="1">
        <f t="shared" si="6"/>
        <v>11.537037037037036</v>
      </c>
      <c r="U15" s="1">
        <v>65.599999999999994</v>
      </c>
      <c r="V15" s="1">
        <v>55</v>
      </c>
      <c r="W15" s="1">
        <v>52.8</v>
      </c>
      <c r="X15" s="1">
        <v>55.6</v>
      </c>
      <c r="Y15" s="1">
        <v>79</v>
      </c>
      <c r="Z15" s="1">
        <v>72.599999999999994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150</v>
      </c>
      <c r="D16" s="1">
        <v>103</v>
      </c>
      <c r="E16" s="1">
        <v>89</v>
      </c>
      <c r="F16" s="1">
        <v>131</v>
      </c>
      <c r="G16" s="7">
        <v>0.35</v>
      </c>
      <c r="H16" s="1">
        <v>50</v>
      </c>
      <c r="I16" s="1" t="s">
        <v>32</v>
      </c>
      <c r="J16" s="1">
        <v>94</v>
      </c>
      <c r="K16" s="1">
        <f t="shared" si="2"/>
        <v>-5</v>
      </c>
      <c r="L16" s="1"/>
      <c r="M16" s="1"/>
      <c r="N16" s="1"/>
      <c r="O16" s="1">
        <f t="shared" si="3"/>
        <v>17.8</v>
      </c>
      <c r="P16" s="5">
        <f t="shared" si="7"/>
        <v>47</v>
      </c>
      <c r="Q16" s="5"/>
      <c r="R16" s="1"/>
      <c r="S16" s="1">
        <f t="shared" si="5"/>
        <v>10</v>
      </c>
      <c r="T16" s="1">
        <f t="shared" si="6"/>
        <v>7.3595505617977528</v>
      </c>
      <c r="U16" s="1">
        <v>17.2</v>
      </c>
      <c r="V16" s="1">
        <v>16.399999999999999</v>
      </c>
      <c r="W16" s="1">
        <v>21.2</v>
      </c>
      <c r="X16" s="1">
        <v>20</v>
      </c>
      <c r="Y16" s="1">
        <v>22</v>
      </c>
      <c r="Z16" s="1">
        <v>24.2</v>
      </c>
      <c r="AA16" s="1"/>
      <c r="AB16" s="1">
        <f t="shared" si="4"/>
        <v>16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165</v>
      </c>
      <c r="D17" s="1">
        <v>161</v>
      </c>
      <c r="E17" s="1">
        <v>107</v>
      </c>
      <c r="F17" s="1">
        <v>179</v>
      </c>
      <c r="G17" s="7">
        <v>0.35</v>
      </c>
      <c r="H17" s="1">
        <v>50</v>
      </c>
      <c r="I17" s="1" t="s">
        <v>32</v>
      </c>
      <c r="J17" s="1">
        <v>116</v>
      </c>
      <c r="K17" s="1">
        <f t="shared" si="2"/>
        <v>-9</v>
      </c>
      <c r="L17" s="1"/>
      <c r="M17" s="1"/>
      <c r="N17" s="1"/>
      <c r="O17" s="1">
        <f t="shared" si="3"/>
        <v>21.4</v>
      </c>
      <c r="P17" s="5">
        <f t="shared" si="7"/>
        <v>35</v>
      </c>
      <c r="Q17" s="5"/>
      <c r="R17" s="1"/>
      <c r="S17" s="1">
        <f t="shared" si="5"/>
        <v>10</v>
      </c>
      <c r="T17" s="1">
        <f t="shared" si="6"/>
        <v>8.3644859813084125</v>
      </c>
      <c r="U17" s="1">
        <v>23.2</v>
      </c>
      <c r="V17" s="1">
        <v>22</v>
      </c>
      <c r="W17" s="1">
        <v>25</v>
      </c>
      <c r="X17" s="1">
        <v>24.8</v>
      </c>
      <c r="Y17" s="1">
        <v>25.8</v>
      </c>
      <c r="Z17" s="1">
        <v>28.4</v>
      </c>
      <c r="AA17" s="1"/>
      <c r="AB17" s="1">
        <f t="shared" si="4"/>
        <v>12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47</v>
      </c>
      <c r="B18" s="20" t="s">
        <v>31</v>
      </c>
      <c r="C18" s="20">
        <v>1396.9390000000001</v>
      </c>
      <c r="D18" s="20">
        <v>380.06</v>
      </c>
      <c r="E18" s="20">
        <v>912.24199999999996</v>
      </c>
      <c r="F18" s="20">
        <v>577.226</v>
      </c>
      <c r="G18" s="21">
        <v>1</v>
      </c>
      <c r="H18" s="20">
        <v>55</v>
      </c>
      <c r="I18" s="20" t="s">
        <v>32</v>
      </c>
      <c r="J18" s="20">
        <v>881.35</v>
      </c>
      <c r="K18" s="20">
        <f t="shared" si="2"/>
        <v>30.891999999999939</v>
      </c>
      <c r="L18" s="20"/>
      <c r="M18" s="20"/>
      <c r="N18" s="20"/>
      <c r="O18" s="20">
        <f t="shared" si="3"/>
        <v>182.44839999999999</v>
      </c>
      <c r="P18" s="22">
        <f>7*O18-F18</f>
        <v>699.91279999999995</v>
      </c>
      <c r="Q18" s="22"/>
      <c r="R18" s="20"/>
      <c r="S18" s="20">
        <f t="shared" si="5"/>
        <v>7</v>
      </c>
      <c r="T18" s="20">
        <f t="shared" si="6"/>
        <v>3.1637767171430391</v>
      </c>
      <c r="U18" s="20">
        <v>216.7388</v>
      </c>
      <c r="V18" s="20">
        <v>211.8886</v>
      </c>
      <c r="W18" s="20">
        <v>210.47219999999999</v>
      </c>
      <c r="X18" s="20">
        <v>207.40979999999999</v>
      </c>
      <c r="Y18" s="20">
        <v>186.25479999999999</v>
      </c>
      <c r="Z18" s="20">
        <v>179.18180000000001</v>
      </c>
      <c r="AA18" s="20" t="s">
        <v>48</v>
      </c>
      <c r="AB18" s="20">
        <f t="shared" si="4"/>
        <v>700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6" t="s">
        <v>49</v>
      </c>
      <c r="B19" s="1" t="s">
        <v>31</v>
      </c>
      <c r="C19" s="1">
        <v>2868.5549999999998</v>
      </c>
      <c r="D19" s="1">
        <v>4614.5619999999999</v>
      </c>
      <c r="E19" s="1">
        <v>2443.5540000000001</v>
      </c>
      <c r="F19" s="1">
        <v>4518.402</v>
      </c>
      <c r="G19" s="7">
        <v>1</v>
      </c>
      <c r="H19" s="1">
        <v>50</v>
      </c>
      <c r="I19" s="1" t="s">
        <v>32</v>
      </c>
      <c r="J19" s="1">
        <v>2453.3000000000002</v>
      </c>
      <c r="K19" s="1">
        <f t="shared" si="2"/>
        <v>-9.7460000000000946</v>
      </c>
      <c r="L19" s="1"/>
      <c r="M19" s="1"/>
      <c r="N19" s="1"/>
      <c r="O19" s="1">
        <f t="shared" si="3"/>
        <v>488.71080000000001</v>
      </c>
      <c r="P19" s="5">
        <f t="shared" ref="P19:P20" si="8">11*O19-F19</f>
        <v>857.41679999999997</v>
      </c>
      <c r="Q19" s="5"/>
      <c r="R19" s="1"/>
      <c r="S19" s="1">
        <f t="shared" si="5"/>
        <v>11</v>
      </c>
      <c r="T19" s="1">
        <f t="shared" si="6"/>
        <v>9.2455538121932239</v>
      </c>
      <c r="U19" s="1">
        <v>457.75319999999999</v>
      </c>
      <c r="V19" s="1">
        <v>452.70200000000011</v>
      </c>
      <c r="W19" s="1">
        <v>472.005</v>
      </c>
      <c r="X19" s="1">
        <v>441.15480000000002</v>
      </c>
      <c r="Y19" s="1">
        <v>414.85919999999999</v>
      </c>
      <c r="Z19" s="1">
        <v>445.16520000000003</v>
      </c>
      <c r="AA19" s="1"/>
      <c r="AB19" s="1">
        <f t="shared" si="4"/>
        <v>857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3" t="s">
        <v>50</v>
      </c>
      <c r="B20" s="1" t="s">
        <v>31</v>
      </c>
      <c r="C20" s="1"/>
      <c r="D20" s="1">
        <v>201.12</v>
      </c>
      <c r="E20" s="1">
        <v>104.303</v>
      </c>
      <c r="F20" s="1">
        <v>96.816999999999993</v>
      </c>
      <c r="G20" s="7">
        <v>1</v>
      </c>
      <c r="H20" s="1">
        <v>60</v>
      </c>
      <c r="I20" s="1" t="s">
        <v>32</v>
      </c>
      <c r="J20" s="1">
        <v>109.15</v>
      </c>
      <c r="K20" s="1">
        <f t="shared" si="2"/>
        <v>-4.8470000000000084</v>
      </c>
      <c r="L20" s="1"/>
      <c r="M20" s="1"/>
      <c r="N20" s="1"/>
      <c r="O20" s="1">
        <f t="shared" si="3"/>
        <v>20.860599999999998</v>
      </c>
      <c r="P20" s="5">
        <f t="shared" si="8"/>
        <v>132.64959999999996</v>
      </c>
      <c r="Q20" s="5"/>
      <c r="R20" s="1"/>
      <c r="S20" s="1">
        <f t="shared" si="5"/>
        <v>11</v>
      </c>
      <c r="T20" s="1">
        <f t="shared" si="6"/>
        <v>4.6411416737773603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137</v>
      </c>
      <c r="AB20" s="1">
        <f t="shared" si="4"/>
        <v>133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31</v>
      </c>
      <c r="C21" s="1">
        <v>345.59899999999999</v>
      </c>
      <c r="D21" s="1">
        <v>599.45000000000005</v>
      </c>
      <c r="E21" s="1">
        <v>250.215</v>
      </c>
      <c r="F21" s="1">
        <v>626.44600000000003</v>
      </c>
      <c r="G21" s="7">
        <v>1</v>
      </c>
      <c r="H21" s="1">
        <v>60</v>
      </c>
      <c r="I21" s="1" t="s">
        <v>32</v>
      </c>
      <c r="J21" s="1">
        <v>253.1</v>
      </c>
      <c r="K21" s="1">
        <f t="shared" si="2"/>
        <v>-2.8849999999999909</v>
      </c>
      <c r="L21" s="1"/>
      <c r="M21" s="1"/>
      <c r="N21" s="1"/>
      <c r="O21" s="1">
        <f t="shared" si="3"/>
        <v>50.042999999999999</v>
      </c>
      <c r="P21" s="5"/>
      <c r="Q21" s="5"/>
      <c r="R21" s="1"/>
      <c r="S21" s="1">
        <f t="shared" si="5"/>
        <v>12.518154387226986</v>
      </c>
      <c r="T21" s="1">
        <f t="shared" si="6"/>
        <v>12.518154387226986</v>
      </c>
      <c r="U21" s="1">
        <v>63.194000000000003</v>
      </c>
      <c r="V21" s="1">
        <v>56.264400000000002</v>
      </c>
      <c r="W21" s="1">
        <v>56.313800000000001</v>
      </c>
      <c r="X21" s="1">
        <v>55.241</v>
      </c>
      <c r="Y21" s="1">
        <v>57.020400000000002</v>
      </c>
      <c r="Z21" s="1">
        <v>52.415999999999997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52</v>
      </c>
      <c r="B22" s="20" t="s">
        <v>31</v>
      </c>
      <c r="C22" s="20">
        <v>1688.44</v>
      </c>
      <c r="D22" s="20">
        <v>861.29</v>
      </c>
      <c r="E22" s="20">
        <v>1267.028</v>
      </c>
      <c r="F22" s="20">
        <v>892.28899999999999</v>
      </c>
      <c r="G22" s="21">
        <v>1</v>
      </c>
      <c r="H22" s="20">
        <v>60</v>
      </c>
      <c r="I22" s="20" t="s">
        <v>32</v>
      </c>
      <c r="J22" s="20">
        <v>1213.28</v>
      </c>
      <c r="K22" s="20">
        <f t="shared" si="2"/>
        <v>53.748000000000047</v>
      </c>
      <c r="L22" s="20"/>
      <c r="M22" s="20"/>
      <c r="N22" s="20"/>
      <c r="O22" s="20">
        <f t="shared" si="3"/>
        <v>253.40559999999999</v>
      </c>
      <c r="P22" s="22">
        <f>7*O22-F22</f>
        <v>881.5501999999999</v>
      </c>
      <c r="Q22" s="22"/>
      <c r="R22" s="20"/>
      <c r="S22" s="20">
        <f t="shared" si="5"/>
        <v>7</v>
      </c>
      <c r="T22" s="20">
        <f t="shared" si="6"/>
        <v>3.5211889555716214</v>
      </c>
      <c r="U22" s="20">
        <v>312.255</v>
      </c>
      <c r="V22" s="20">
        <v>308.55520000000001</v>
      </c>
      <c r="W22" s="20">
        <v>273.6694</v>
      </c>
      <c r="X22" s="20">
        <v>272.69659999999999</v>
      </c>
      <c r="Y22" s="20">
        <v>274.76260000000002</v>
      </c>
      <c r="Z22" s="20">
        <v>270.59199999999998</v>
      </c>
      <c r="AA22" s="20" t="s">
        <v>48</v>
      </c>
      <c r="AB22" s="20">
        <f t="shared" si="4"/>
        <v>882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53</v>
      </c>
      <c r="B23" s="1" t="s">
        <v>31</v>
      </c>
      <c r="C23" s="1">
        <v>701.91899999999998</v>
      </c>
      <c r="D23" s="1">
        <v>1545.42</v>
      </c>
      <c r="E23" s="1">
        <v>555.31899999999996</v>
      </c>
      <c r="F23" s="1">
        <v>1559.4639999999999</v>
      </c>
      <c r="G23" s="7">
        <v>1</v>
      </c>
      <c r="H23" s="1">
        <v>60</v>
      </c>
      <c r="I23" s="1" t="s">
        <v>32</v>
      </c>
      <c r="J23" s="1">
        <v>530.01</v>
      </c>
      <c r="K23" s="1">
        <f t="shared" si="2"/>
        <v>25.308999999999969</v>
      </c>
      <c r="L23" s="1"/>
      <c r="M23" s="1"/>
      <c r="N23" s="1"/>
      <c r="O23" s="1">
        <f t="shared" si="3"/>
        <v>111.06379999999999</v>
      </c>
      <c r="P23" s="5"/>
      <c r="Q23" s="5"/>
      <c r="R23" s="1"/>
      <c r="S23" s="1">
        <f t="shared" si="5"/>
        <v>14.041154723681345</v>
      </c>
      <c r="T23" s="1">
        <f t="shared" si="6"/>
        <v>14.041154723681345</v>
      </c>
      <c r="U23" s="1">
        <v>114.0014</v>
      </c>
      <c r="V23" s="1">
        <v>109.0776</v>
      </c>
      <c r="W23" s="1">
        <v>107.9084</v>
      </c>
      <c r="X23" s="1">
        <v>106.9204</v>
      </c>
      <c r="Y23" s="1">
        <v>98.244799999999998</v>
      </c>
      <c r="Z23" s="1">
        <v>94.864400000000003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54</v>
      </c>
      <c r="B24" s="20" t="s">
        <v>31</v>
      </c>
      <c r="C24" s="20">
        <v>739.59799999999996</v>
      </c>
      <c r="D24" s="20">
        <v>178.96899999999999</v>
      </c>
      <c r="E24" s="20">
        <v>480.69</v>
      </c>
      <c r="F24" s="20">
        <v>326.25700000000001</v>
      </c>
      <c r="G24" s="21">
        <v>1</v>
      </c>
      <c r="H24" s="20">
        <v>60</v>
      </c>
      <c r="I24" s="20" t="s">
        <v>32</v>
      </c>
      <c r="J24" s="20">
        <v>467.13</v>
      </c>
      <c r="K24" s="20">
        <f t="shared" si="2"/>
        <v>13.560000000000002</v>
      </c>
      <c r="L24" s="20"/>
      <c r="M24" s="20"/>
      <c r="N24" s="20"/>
      <c r="O24" s="20">
        <f t="shared" si="3"/>
        <v>96.138000000000005</v>
      </c>
      <c r="P24" s="22">
        <f t="shared" ref="P24:P25" si="9">7*O24-F24</f>
        <v>346.709</v>
      </c>
      <c r="Q24" s="22"/>
      <c r="R24" s="20"/>
      <c r="S24" s="20">
        <f t="shared" si="5"/>
        <v>7</v>
      </c>
      <c r="T24" s="20">
        <f t="shared" si="6"/>
        <v>3.393632070565229</v>
      </c>
      <c r="U24" s="20">
        <v>113.8676</v>
      </c>
      <c r="V24" s="20">
        <v>115.2794</v>
      </c>
      <c r="W24" s="20">
        <v>116.0382</v>
      </c>
      <c r="X24" s="20">
        <v>115.6674</v>
      </c>
      <c r="Y24" s="20">
        <v>121.21980000000001</v>
      </c>
      <c r="Z24" s="20">
        <v>115.5926</v>
      </c>
      <c r="AA24" s="20" t="s">
        <v>48</v>
      </c>
      <c r="AB24" s="20">
        <f t="shared" si="4"/>
        <v>347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55</v>
      </c>
      <c r="B25" s="20" t="s">
        <v>31</v>
      </c>
      <c r="C25" s="20">
        <v>1223.2059999999999</v>
      </c>
      <c r="D25" s="20">
        <v>147.738</v>
      </c>
      <c r="E25" s="20">
        <v>674.28800000000001</v>
      </c>
      <c r="F25" s="20">
        <v>456.94400000000002</v>
      </c>
      <c r="G25" s="21">
        <v>1</v>
      </c>
      <c r="H25" s="20">
        <v>60</v>
      </c>
      <c r="I25" s="20" t="s">
        <v>32</v>
      </c>
      <c r="J25" s="20">
        <v>645.87</v>
      </c>
      <c r="K25" s="20">
        <f t="shared" si="2"/>
        <v>28.418000000000006</v>
      </c>
      <c r="L25" s="20"/>
      <c r="M25" s="20"/>
      <c r="N25" s="20"/>
      <c r="O25" s="20">
        <f t="shared" si="3"/>
        <v>134.85759999999999</v>
      </c>
      <c r="P25" s="22">
        <f t="shared" si="9"/>
        <v>487.05919999999986</v>
      </c>
      <c r="Q25" s="22"/>
      <c r="R25" s="20"/>
      <c r="S25" s="20">
        <f t="shared" si="5"/>
        <v>7</v>
      </c>
      <c r="T25" s="20">
        <f t="shared" si="6"/>
        <v>3.388344446290013</v>
      </c>
      <c r="U25" s="20">
        <v>164.5686</v>
      </c>
      <c r="V25" s="20">
        <v>161.16220000000001</v>
      </c>
      <c r="W25" s="20">
        <v>170.64439999999999</v>
      </c>
      <c r="X25" s="20">
        <v>170.81180000000001</v>
      </c>
      <c r="Y25" s="20">
        <v>144.0574</v>
      </c>
      <c r="Z25" s="20">
        <v>136.15719999999999</v>
      </c>
      <c r="AA25" s="20" t="s">
        <v>48</v>
      </c>
      <c r="AB25" s="20">
        <f t="shared" si="4"/>
        <v>487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51.030999999999999</v>
      </c>
      <c r="D26" s="1">
        <v>20.866</v>
      </c>
      <c r="E26" s="1">
        <v>29.995000000000001</v>
      </c>
      <c r="F26" s="1">
        <v>31.007999999999999</v>
      </c>
      <c r="G26" s="7">
        <v>1</v>
      </c>
      <c r="H26" s="1">
        <v>35</v>
      </c>
      <c r="I26" s="1" t="s">
        <v>32</v>
      </c>
      <c r="J26" s="1">
        <v>35.15</v>
      </c>
      <c r="K26" s="1">
        <f t="shared" si="2"/>
        <v>-5.1549999999999976</v>
      </c>
      <c r="L26" s="1"/>
      <c r="M26" s="1"/>
      <c r="N26" s="1"/>
      <c r="O26" s="1">
        <f t="shared" si="3"/>
        <v>5.9990000000000006</v>
      </c>
      <c r="P26" s="5">
        <f t="shared" si="7"/>
        <v>28.98200000000001</v>
      </c>
      <c r="Q26" s="5"/>
      <c r="R26" s="1"/>
      <c r="S26" s="1">
        <f t="shared" si="5"/>
        <v>10</v>
      </c>
      <c r="T26" s="1">
        <f t="shared" si="6"/>
        <v>5.1688614769128183</v>
      </c>
      <c r="U26" s="1">
        <v>2.7892000000000001</v>
      </c>
      <c r="V26" s="1">
        <v>3.7694000000000001</v>
      </c>
      <c r="W26" s="1">
        <v>6.5427999999999997</v>
      </c>
      <c r="X26" s="1">
        <v>5.7009999999999996</v>
      </c>
      <c r="Y26" s="1">
        <v>3.798</v>
      </c>
      <c r="Z26" s="1">
        <v>3.9321999999999999</v>
      </c>
      <c r="AA26" s="1" t="s">
        <v>57</v>
      </c>
      <c r="AB26" s="1">
        <f t="shared" si="4"/>
        <v>29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439.29</v>
      </c>
      <c r="D27" s="1">
        <v>330.245</v>
      </c>
      <c r="E27" s="1">
        <v>291.30799999999999</v>
      </c>
      <c r="F27" s="1">
        <v>364.22300000000001</v>
      </c>
      <c r="G27" s="7">
        <v>1</v>
      </c>
      <c r="H27" s="1">
        <v>30</v>
      </c>
      <c r="I27" s="1" t="s">
        <v>32</v>
      </c>
      <c r="J27" s="1">
        <v>321.7</v>
      </c>
      <c r="K27" s="1">
        <f t="shared" si="2"/>
        <v>-30.391999999999996</v>
      </c>
      <c r="L27" s="1"/>
      <c r="M27" s="1"/>
      <c r="N27" s="1"/>
      <c r="O27" s="1">
        <f t="shared" si="3"/>
        <v>58.261600000000001</v>
      </c>
      <c r="P27" s="5">
        <f t="shared" si="7"/>
        <v>218.39299999999997</v>
      </c>
      <c r="Q27" s="5"/>
      <c r="R27" s="1"/>
      <c r="S27" s="1">
        <f t="shared" si="5"/>
        <v>10</v>
      </c>
      <c r="T27" s="1">
        <f t="shared" si="6"/>
        <v>6.2515104288244743</v>
      </c>
      <c r="U27" s="1">
        <v>52.666200000000003</v>
      </c>
      <c r="V27" s="1">
        <v>55.557000000000002</v>
      </c>
      <c r="W27" s="1">
        <v>65.432400000000001</v>
      </c>
      <c r="X27" s="1">
        <v>65.430599999999998</v>
      </c>
      <c r="Y27" s="1">
        <v>65.167600000000007</v>
      </c>
      <c r="Z27" s="1">
        <v>63.770799999999987</v>
      </c>
      <c r="AA27" s="1"/>
      <c r="AB27" s="1">
        <f t="shared" si="4"/>
        <v>218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389.404</v>
      </c>
      <c r="D28" s="1">
        <v>507.084</v>
      </c>
      <c r="E28" s="1">
        <v>224.215</v>
      </c>
      <c r="F28" s="1">
        <v>589.072</v>
      </c>
      <c r="G28" s="7">
        <v>1</v>
      </c>
      <c r="H28" s="1">
        <v>30</v>
      </c>
      <c r="I28" s="1" t="s">
        <v>32</v>
      </c>
      <c r="J28" s="1">
        <v>230.4</v>
      </c>
      <c r="K28" s="1">
        <f t="shared" si="2"/>
        <v>-6.1850000000000023</v>
      </c>
      <c r="L28" s="1"/>
      <c r="M28" s="1"/>
      <c r="N28" s="1"/>
      <c r="O28" s="1">
        <f t="shared" si="3"/>
        <v>44.843000000000004</v>
      </c>
      <c r="P28" s="5"/>
      <c r="Q28" s="5"/>
      <c r="R28" s="1"/>
      <c r="S28" s="1">
        <f t="shared" si="5"/>
        <v>13.136320049952054</v>
      </c>
      <c r="T28" s="1">
        <f t="shared" si="6"/>
        <v>13.136320049952054</v>
      </c>
      <c r="U28" s="1">
        <v>62.729399999999998</v>
      </c>
      <c r="V28" s="1">
        <v>59.392200000000003</v>
      </c>
      <c r="W28" s="1">
        <v>58.364400000000003</v>
      </c>
      <c r="X28" s="1">
        <v>59.712800000000001</v>
      </c>
      <c r="Y28" s="1">
        <v>66.143000000000001</v>
      </c>
      <c r="Z28" s="1">
        <v>64.932600000000008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60</v>
      </c>
      <c r="B29" s="1" t="s">
        <v>31</v>
      </c>
      <c r="C29" s="1">
        <v>563.62400000000002</v>
      </c>
      <c r="D29" s="1">
        <v>779.11099999999999</v>
      </c>
      <c r="E29" s="1">
        <v>660.34500000000003</v>
      </c>
      <c r="F29" s="1">
        <v>541.18100000000004</v>
      </c>
      <c r="G29" s="7">
        <v>1</v>
      </c>
      <c r="H29" s="1">
        <v>30</v>
      </c>
      <c r="I29" s="1" t="s">
        <v>32</v>
      </c>
      <c r="J29" s="1">
        <v>667.4</v>
      </c>
      <c r="K29" s="1">
        <f t="shared" si="2"/>
        <v>-7.05499999999995</v>
      </c>
      <c r="L29" s="1"/>
      <c r="M29" s="1"/>
      <c r="N29" s="1"/>
      <c r="O29" s="1">
        <f t="shared" si="3"/>
        <v>132.06900000000002</v>
      </c>
      <c r="P29" s="5">
        <f>11*O29-F29</f>
        <v>911.5780000000002</v>
      </c>
      <c r="Q29" s="5"/>
      <c r="R29" s="1"/>
      <c r="S29" s="1">
        <f t="shared" si="5"/>
        <v>11</v>
      </c>
      <c r="T29" s="1">
        <f t="shared" si="6"/>
        <v>4.0977140737038971</v>
      </c>
      <c r="U29" s="1">
        <v>84.35560000000001</v>
      </c>
      <c r="V29" s="1">
        <v>83.205799999999996</v>
      </c>
      <c r="W29" s="1">
        <v>86.019800000000004</v>
      </c>
      <c r="X29" s="1">
        <v>87.508399999999995</v>
      </c>
      <c r="Y29" s="1">
        <v>101.6558</v>
      </c>
      <c r="Z29" s="1">
        <v>94.657399999999996</v>
      </c>
      <c r="AA29" s="1"/>
      <c r="AB29" s="1">
        <f t="shared" si="4"/>
        <v>912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117.761</v>
      </c>
      <c r="D30" s="1">
        <v>121.55</v>
      </c>
      <c r="E30" s="1">
        <v>68.259</v>
      </c>
      <c r="F30" s="1">
        <v>154.179</v>
      </c>
      <c r="G30" s="7">
        <v>1</v>
      </c>
      <c r="H30" s="1">
        <v>45</v>
      </c>
      <c r="I30" s="1" t="s">
        <v>32</v>
      </c>
      <c r="J30" s="1">
        <v>80.400000000000006</v>
      </c>
      <c r="K30" s="1">
        <f t="shared" si="2"/>
        <v>-12.141000000000005</v>
      </c>
      <c r="L30" s="1"/>
      <c r="M30" s="1"/>
      <c r="N30" s="1"/>
      <c r="O30" s="1">
        <f t="shared" si="3"/>
        <v>13.6518</v>
      </c>
      <c r="P30" s="5"/>
      <c r="Q30" s="5"/>
      <c r="R30" s="1"/>
      <c r="S30" s="1">
        <f t="shared" si="5"/>
        <v>11.29367555926691</v>
      </c>
      <c r="T30" s="1">
        <f t="shared" si="6"/>
        <v>11.29367555926691</v>
      </c>
      <c r="U30" s="1">
        <v>16.8918</v>
      </c>
      <c r="V30" s="1">
        <v>17.572600000000001</v>
      </c>
      <c r="W30" s="1">
        <v>22.065000000000001</v>
      </c>
      <c r="X30" s="1">
        <v>20.4392</v>
      </c>
      <c r="Y30" s="1">
        <v>15.6774</v>
      </c>
      <c r="Z30" s="1">
        <v>21.663599999999999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80.441000000000003</v>
      </c>
      <c r="D31" s="1">
        <v>125.489</v>
      </c>
      <c r="E31" s="1">
        <v>44.475000000000001</v>
      </c>
      <c r="F31" s="1">
        <v>139.81100000000001</v>
      </c>
      <c r="G31" s="7">
        <v>1</v>
      </c>
      <c r="H31" s="1">
        <v>40</v>
      </c>
      <c r="I31" s="1" t="s">
        <v>32</v>
      </c>
      <c r="J31" s="1">
        <v>48.5</v>
      </c>
      <c r="K31" s="1">
        <f t="shared" si="2"/>
        <v>-4.0249999999999986</v>
      </c>
      <c r="L31" s="1"/>
      <c r="M31" s="1"/>
      <c r="N31" s="1"/>
      <c r="O31" s="1">
        <f t="shared" si="3"/>
        <v>8.8949999999999996</v>
      </c>
      <c r="P31" s="5"/>
      <c r="Q31" s="5"/>
      <c r="R31" s="1"/>
      <c r="S31" s="1">
        <f t="shared" si="5"/>
        <v>15.717931422147275</v>
      </c>
      <c r="T31" s="1">
        <f t="shared" si="6"/>
        <v>15.717931422147275</v>
      </c>
      <c r="U31" s="1">
        <v>13.551600000000001</v>
      </c>
      <c r="V31" s="1">
        <v>11.3308</v>
      </c>
      <c r="W31" s="1">
        <v>6.795399999999999</v>
      </c>
      <c r="X31" s="1">
        <v>7.0915999999999997</v>
      </c>
      <c r="Y31" s="1">
        <v>13.179</v>
      </c>
      <c r="Z31" s="1">
        <v>12.938599999999999</v>
      </c>
      <c r="AA31" s="24" t="s">
        <v>57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63</v>
      </c>
      <c r="B32" s="20" t="s">
        <v>31</v>
      </c>
      <c r="C32" s="20">
        <v>2904.7829999999999</v>
      </c>
      <c r="D32" s="20">
        <v>742.59199999999998</v>
      </c>
      <c r="E32" s="20">
        <v>2275.154</v>
      </c>
      <c r="F32" s="20">
        <v>700.827</v>
      </c>
      <c r="G32" s="21">
        <v>1</v>
      </c>
      <c r="H32" s="20">
        <v>40</v>
      </c>
      <c r="I32" s="20" t="s">
        <v>32</v>
      </c>
      <c r="J32" s="20">
        <v>2235.63</v>
      </c>
      <c r="K32" s="20">
        <f t="shared" si="2"/>
        <v>39.523999999999887</v>
      </c>
      <c r="L32" s="20"/>
      <c r="M32" s="20"/>
      <c r="N32" s="20"/>
      <c r="O32" s="20">
        <f t="shared" si="3"/>
        <v>455.0308</v>
      </c>
      <c r="P32" s="22">
        <f>7*O32-F32</f>
        <v>2484.3886000000002</v>
      </c>
      <c r="Q32" s="22"/>
      <c r="R32" s="20"/>
      <c r="S32" s="20">
        <f t="shared" si="5"/>
        <v>7.0000000000000009</v>
      </c>
      <c r="T32" s="20">
        <f t="shared" si="6"/>
        <v>1.5401748628884022</v>
      </c>
      <c r="U32" s="20">
        <v>424.74979999999988</v>
      </c>
      <c r="V32" s="20">
        <v>422.93999999999988</v>
      </c>
      <c r="W32" s="20">
        <v>439.22899999999998</v>
      </c>
      <c r="X32" s="20">
        <v>434.45359999999999</v>
      </c>
      <c r="Y32" s="20">
        <v>450.97</v>
      </c>
      <c r="Z32" s="20">
        <v>460.44539999999989</v>
      </c>
      <c r="AA32" s="20" t="s">
        <v>64</v>
      </c>
      <c r="AB32" s="20">
        <f t="shared" si="4"/>
        <v>2484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69.162000000000006</v>
      </c>
      <c r="D33" s="1">
        <v>148.43</v>
      </c>
      <c r="E33" s="1">
        <v>62.493000000000002</v>
      </c>
      <c r="F33" s="1">
        <v>138.249</v>
      </c>
      <c r="G33" s="7">
        <v>1</v>
      </c>
      <c r="H33" s="1">
        <v>40</v>
      </c>
      <c r="I33" s="1" t="s">
        <v>32</v>
      </c>
      <c r="J33" s="1">
        <v>64.2</v>
      </c>
      <c r="K33" s="1">
        <f t="shared" si="2"/>
        <v>-1.7070000000000007</v>
      </c>
      <c r="L33" s="1"/>
      <c r="M33" s="1"/>
      <c r="N33" s="1"/>
      <c r="O33" s="1">
        <f t="shared" si="3"/>
        <v>12.4986</v>
      </c>
      <c r="P33" s="5"/>
      <c r="Q33" s="5"/>
      <c r="R33" s="1"/>
      <c r="S33" s="1">
        <f t="shared" si="5"/>
        <v>11.061158849791177</v>
      </c>
      <c r="T33" s="1">
        <f t="shared" si="6"/>
        <v>11.061158849791177</v>
      </c>
      <c r="U33" s="1">
        <v>15.823</v>
      </c>
      <c r="V33" s="1">
        <v>15.3302</v>
      </c>
      <c r="W33" s="1">
        <v>8.9464000000000006</v>
      </c>
      <c r="X33" s="1">
        <v>8.1534000000000013</v>
      </c>
      <c r="Y33" s="1">
        <v>15.414</v>
      </c>
      <c r="Z33" s="1">
        <v>18.112400000000001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252.471</v>
      </c>
      <c r="D34" s="1">
        <v>253.33099999999999</v>
      </c>
      <c r="E34" s="1">
        <v>117.85</v>
      </c>
      <c r="F34" s="1">
        <v>332.108</v>
      </c>
      <c r="G34" s="7">
        <v>1</v>
      </c>
      <c r="H34" s="1">
        <v>30</v>
      </c>
      <c r="I34" s="1" t="s">
        <v>32</v>
      </c>
      <c r="J34" s="1">
        <v>142.4</v>
      </c>
      <c r="K34" s="1">
        <f t="shared" si="2"/>
        <v>-24.550000000000011</v>
      </c>
      <c r="L34" s="1"/>
      <c r="M34" s="1"/>
      <c r="N34" s="1"/>
      <c r="O34" s="1">
        <f t="shared" si="3"/>
        <v>23.57</v>
      </c>
      <c r="P34" s="5"/>
      <c r="Q34" s="5"/>
      <c r="R34" s="1"/>
      <c r="S34" s="1">
        <f t="shared" si="5"/>
        <v>14.090284259652099</v>
      </c>
      <c r="T34" s="1">
        <f t="shared" si="6"/>
        <v>14.090284259652099</v>
      </c>
      <c r="U34" s="1">
        <v>38.073999999999998</v>
      </c>
      <c r="V34" s="1">
        <v>39.180799999999998</v>
      </c>
      <c r="W34" s="1">
        <v>41.707999999999998</v>
      </c>
      <c r="X34" s="1">
        <v>42.091799999999999</v>
      </c>
      <c r="Y34" s="1">
        <v>40.2864</v>
      </c>
      <c r="Z34" s="1">
        <v>38.613799999999998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66.917000000000002</v>
      </c>
      <c r="D35" s="1">
        <v>111.92100000000001</v>
      </c>
      <c r="E35" s="1">
        <v>66.305000000000007</v>
      </c>
      <c r="F35" s="1">
        <v>106.752</v>
      </c>
      <c r="G35" s="7">
        <v>1</v>
      </c>
      <c r="H35" s="1">
        <v>50</v>
      </c>
      <c r="I35" s="1" t="s">
        <v>32</v>
      </c>
      <c r="J35" s="1">
        <v>60</v>
      </c>
      <c r="K35" s="1">
        <f t="shared" si="2"/>
        <v>6.3050000000000068</v>
      </c>
      <c r="L35" s="1"/>
      <c r="M35" s="1"/>
      <c r="N35" s="1"/>
      <c r="O35" s="1">
        <f t="shared" si="3"/>
        <v>13.261000000000001</v>
      </c>
      <c r="P35" s="5">
        <f t="shared" si="7"/>
        <v>25.858000000000018</v>
      </c>
      <c r="Q35" s="5"/>
      <c r="R35" s="1"/>
      <c r="S35" s="1">
        <f t="shared" si="5"/>
        <v>10</v>
      </c>
      <c r="T35" s="1">
        <f t="shared" si="6"/>
        <v>8.0500716386396185</v>
      </c>
      <c r="U35" s="1">
        <v>11.462400000000001</v>
      </c>
      <c r="V35" s="1">
        <v>16.864000000000001</v>
      </c>
      <c r="W35" s="1">
        <v>20.946400000000001</v>
      </c>
      <c r="X35" s="1">
        <v>11.703799999999999</v>
      </c>
      <c r="Y35" s="1">
        <v>13.721</v>
      </c>
      <c r="Z35" s="1">
        <v>14.430400000000001</v>
      </c>
      <c r="AA35" s="1" t="s">
        <v>68</v>
      </c>
      <c r="AB35" s="1">
        <f t="shared" si="4"/>
        <v>26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150.55600000000001</v>
      </c>
      <c r="D36" s="1">
        <v>47.31</v>
      </c>
      <c r="E36" s="1">
        <v>44.140999999999998</v>
      </c>
      <c r="F36" s="1">
        <v>144.31399999999999</v>
      </c>
      <c r="G36" s="7">
        <v>1</v>
      </c>
      <c r="H36" s="1">
        <v>50</v>
      </c>
      <c r="I36" s="1" t="s">
        <v>32</v>
      </c>
      <c r="J36" s="1">
        <v>42.4</v>
      </c>
      <c r="K36" s="1">
        <f t="shared" si="2"/>
        <v>1.7409999999999997</v>
      </c>
      <c r="L36" s="1"/>
      <c r="M36" s="1"/>
      <c r="N36" s="1"/>
      <c r="O36" s="1">
        <f t="shared" si="3"/>
        <v>8.8281999999999989</v>
      </c>
      <c r="P36" s="5"/>
      <c r="Q36" s="5"/>
      <c r="R36" s="1"/>
      <c r="S36" s="1">
        <f t="shared" si="5"/>
        <v>16.346933689766885</v>
      </c>
      <c r="T36" s="1">
        <f t="shared" si="6"/>
        <v>16.346933689766885</v>
      </c>
      <c r="U36" s="1">
        <v>15.8788</v>
      </c>
      <c r="V36" s="1">
        <v>16.1616</v>
      </c>
      <c r="W36" s="1">
        <v>10.039400000000001</v>
      </c>
      <c r="X36" s="1">
        <v>9.0289999999999999</v>
      </c>
      <c r="Y36" s="1">
        <v>5.1584000000000003</v>
      </c>
      <c r="Z36" s="1">
        <v>9.8878000000000004</v>
      </c>
      <c r="AA36" s="24" t="s">
        <v>57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137.13200000000001</v>
      </c>
      <c r="D37" s="1">
        <v>25.998000000000001</v>
      </c>
      <c r="E37" s="1">
        <v>44.164999999999999</v>
      </c>
      <c r="F37" s="1">
        <v>107.419</v>
      </c>
      <c r="G37" s="7">
        <v>1</v>
      </c>
      <c r="H37" s="1">
        <v>50</v>
      </c>
      <c r="I37" s="1" t="s">
        <v>32</v>
      </c>
      <c r="J37" s="1">
        <v>42</v>
      </c>
      <c r="K37" s="1">
        <f t="shared" si="2"/>
        <v>2.1649999999999991</v>
      </c>
      <c r="L37" s="1"/>
      <c r="M37" s="1"/>
      <c r="N37" s="1"/>
      <c r="O37" s="1">
        <f t="shared" si="3"/>
        <v>8.8330000000000002</v>
      </c>
      <c r="P37" s="5"/>
      <c r="Q37" s="5"/>
      <c r="R37" s="1"/>
      <c r="S37" s="1">
        <f t="shared" si="5"/>
        <v>12.161100418883731</v>
      </c>
      <c r="T37" s="1">
        <f t="shared" si="6"/>
        <v>12.161100418883731</v>
      </c>
      <c r="U37" s="1">
        <v>9.1303999999999998</v>
      </c>
      <c r="V37" s="1">
        <v>6.218</v>
      </c>
      <c r="W37" s="1">
        <v>16.226199999999999</v>
      </c>
      <c r="X37" s="1">
        <v>15.499000000000001</v>
      </c>
      <c r="Y37" s="1">
        <v>8.8917999999999999</v>
      </c>
      <c r="Z37" s="1">
        <v>12.505800000000001</v>
      </c>
      <c r="AA37" s="24" t="s">
        <v>57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38</v>
      </c>
      <c r="C38" s="1">
        <v>2432</v>
      </c>
      <c r="D38" s="1">
        <v>2982</v>
      </c>
      <c r="E38" s="1">
        <v>1622</v>
      </c>
      <c r="F38" s="1">
        <v>3354</v>
      </c>
      <c r="G38" s="7">
        <v>0.4</v>
      </c>
      <c r="H38" s="1">
        <v>45</v>
      </c>
      <c r="I38" s="1" t="s">
        <v>32</v>
      </c>
      <c r="J38" s="1">
        <v>1617</v>
      </c>
      <c r="K38" s="1">
        <f t="shared" ref="K38:K68" si="10">E38-J38</f>
        <v>5</v>
      </c>
      <c r="L38" s="1"/>
      <c r="M38" s="1"/>
      <c r="N38" s="1"/>
      <c r="O38" s="1">
        <f t="shared" ref="O38:O69" si="11">E38/5</f>
        <v>324.39999999999998</v>
      </c>
      <c r="P38" s="5"/>
      <c r="Q38" s="5"/>
      <c r="R38" s="1"/>
      <c r="S38" s="1">
        <f t="shared" si="5"/>
        <v>10.339087546239211</v>
      </c>
      <c r="T38" s="1">
        <f t="shared" si="6"/>
        <v>10.339087546239211</v>
      </c>
      <c r="U38" s="1">
        <v>388.2</v>
      </c>
      <c r="V38" s="1">
        <v>368.8</v>
      </c>
      <c r="W38" s="1">
        <v>388.8</v>
      </c>
      <c r="X38" s="1">
        <v>385.2</v>
      </c>
      <c r="Y38" s="1">
        <v>367.4</v>
      </c>
      <c r="Z38" s="1">
        <v>345.6</v>
      </c>
      <c r="AA38" s="1" t="s">
        <v>72</v>
      </c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38</v>
      </c>
      <c r="C39" s="1">
        <v>972</v>
      </c>
      <c r="D39" s="1">
        <v>430</v>
      </c>
      <c r="E39" s="1">
        <v>519</v>
      </c>
      <c r="F39" s="1">
        <v>852</v>
      </c>
      <c r="G39" s="7">
        <v>0.45</v>
      </c>
      <c r="H39" s="1">
        <v>50</v>
      </c>
      <c r="I39" s="1" t="s">
        <v>32</v>
      </c>
      <c r="J39" s="1">
        <v>477</v>
      </c>
      <c r="K39" s="1">
        <f t="shared" si="10"/>
        <v>42</v>
      </c>
      <c r="L39" s="1"/>
      <c r="M39" s="1"/>
      <c r="N39" s="1"/>
      <c r="O39" s="1">
        <f t="shared" si="11"/>
        <v>103.8</v>
      </c>
      <c r="P39" s="5">
        <f t="shared" si="7"/>
        <v>186</v>
      </c>
      <c r="Q39" s="5"/>
      <c r="R39" s="1"/>
      <c r="S39" s="1">
        <f t="shared" si="5"/>
        <v>10</v>
      </c>
      <c r="T39" s="1">
        <f t="shared" si="6"/>
        <v>8.208092485549134</v>
      </c>
      <c r="U39" s="1">
        <v>97.4</v>
      </c>
      <c r="V39" s="1">
        <v>100.2</v>
      </c>
      <c r="W39" s="1">
        <v>101.6</v>
      </c>
      <c r="X39" s="1">
        <v>118.6</v>
      </c>
      <c r="Y39" s="1">
        <v>152.19999999999999</v>
      </c>
      <c r="Z39" s="1">
        <v>107</v>
      </c>
      <c r="AA39" s="1"/>
      <c r="AB39" s="1">
        <f t="shared" si="12"/>
        <v>84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38</v>
      </c>
      <c r="C40" s="1">
        <v>1839</v>
      </c>
      <c r="D40" s="1">
        <v>2718</v>
      </c>
      <c r="E40" s="1">
        <v>1631</v>
      </c>
      <c r="F40" s="1">
        <v>2630</v>
      </c>
      <c r="G40" s="7">
        <v>0.4</v>
      </c>
      <c r="H40" s="1">
        <v>45</v>
      </c>
      <c r="I40" s="1" t="s">
        <v>32</v>
      </c>
      <c r="J40" s="1">
        <v>1647</v>
      </c>
      <c r="K40" s="1">
        <f t="shared" si="10"/>
        <v>-16</v>
      </c>
      <c r="L40" s="1"/>
      <c r="M40" s="1"/>
      <c r="N40" s="1"/>
      <c r="O40" s="1">
        <f t="shared" si="11"/>
        <v>326.2</v>
      </c>
      <c r="P40" s="5">
        <f t="shared" si="7"/>
        <v>632</v>
      </c>
      <c r="Q40" s="5"/>
      <c r="R40" s="1"/>
      <c r="S40" s="1">
        <f t="shared" si="5"/>
        <v>10</v>
      </c>
      <c r="T40" s="1">
        <f t="shared" si="6"/>
        <v>8.0625383200490504</v>
      </c>
      <c r="U40" s="1">
        <v>322</v>
      </c>
      <c r="V40" s="1">
        <v>313.8</v>
      </c>
      <c r="W40" s="1">
        <v>321.8</v>
      </c>
      <c r="X40" s="1">
        <v>312.2</v>
      </c>
      <c r="Y40" s="1">
        <v>349.8</v>
      </c>
      <c r="Z40" s="1">
        <v>331.2</v>
      </c>
      <c r="AA40" s="1" t="s">
        <v>72</v>
      </c>
      <c r="AB40" s="1">
        <f t="shared" si="12"/>
        <v>253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31</v>
      </c>
      <c r="C41" s="1">
        <v>1142.7550000000001</v>
      </c>
      <c r="D41" s="1">
        <v>1614.723</v>
      </c>
      <c r="E41" s="1">
        <v>878.05100000000004</v>
      </c>
      <c r="F41" s="1">
        <v>1740.3869999999999</v>
      </c>
      <c r="G41" s="7">
        <v>1</v>
      </c>
      <c r="H41" s="1">
        <v>45</v>
      </c>
      <c r="I41" s="1" t="s">
        <v>32</v>
      </c>
      <c r="J41" s="1">
        <v>825</v>
      </c>
      <c r="K41" s="1">
        <f t="shared" si="10"/>
        <v>53.051000000000045</v>
      </c>
      <c r="L41" s="1"/>
      <c r="M41" s="1"/>
      <c r="N41" s="1"/>
      <c r="O41" s="1">
        <f t="shared" si="11"/>
        <v>175.61020000000002</v>
      </c>
      <c r="P41" s="5">
        <f t="shared" si="7"/>
        <v>15.715000000000373</v>
      </c>
      <c r="Q41" s="5"/>
      <c r="R41" s="1"/>
      <c r="S41" s="1">
        <f t="shared" si="5"/>
        <v>10</v>
      </c>
      <c r="T41" s="1">
        <f t="shared" si="6"/>
        <v>9.9105120317612521</v>
      </c>
      <c r="U41" s="1">
        <v>206.131</v>
      </c>
      <c r="V41" s="1">
        <v>203.05160000000001</v>
      </c>
      <c r="W41" s="1">
        <v>188.1678</v>
      </c>
      <c r="X41" s="1">
        <v>200.48220000000001</v>
      </c>
      <c r="Y41" s="1">
        <v>212.0642</v>
      </c>
      <c r="Z41" s="1">
        <v>212.37540000000001</v>
      </c>
      <c r="AA41" s="1"/>
      <c r="AB41" s="1">
        <f t="shared" si="12"/>
        <v>16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38</v>
      </c>
      <c r="C42" s="1">
        <v>638</v>
      </c>
      <c r="D42" s="1">
        <v>480</v>
      </c>
      <c r="E42" s="1">
        <v>444</v>
      </c>
      <c r="F42" s="1">
        <v>626</v>
      </c>
      <c r="G42" s="7">
        <v>0.45</v>
      </c>
      <c r="H42" s="1">
        <v>45</v>
      </c>
      <c r="I42" s="1" t="s">
        <v>32</v>
      </c>
      <c r="J42" s="1">
        <v>443</v>
      </c>
      <c r="K42" s="1">
        <f t="shared" si="10"/>
        <v>1</v>
      </c>
      <c r="L42" s="1"/>
      <c r="M42" s="1"/>
      <c r="N42" s="1"/>
      <c r="O42" s="1">
        <f t="shared" si="11"/>
        <v>88.8</v>
      </c>
      <c r="P42" s="5">
        <f t="shared" si="7"/>
        <v>262</v>
      </c>
      <c r="Q42" s="5"/>
      <c r="R42" s="1"/>
      <c r="S42" s="1">
        <f t="shared" si="5"/>
        <v>10</v>
      </c>
      <c r="T42" s="1">
        <f t="shared" si="6"/>
        <v>7.0495495495495497</v>
      </c>
      <c r="U42" s="1">
        <v>80.400000000000006</v>
      </c>
      <c r="V42" s="1">
        <v>92.4</v>
      </c>
      <c r="W42" s="1">
        <v>103.6</v>
      </c>
      <c r="X42" s="1">
        <v>106</v>
      </c>
      <c r="Y42" s="1">
        <v>117.4</v>
      </c>
      <c r="Z42" s="1">
        <v>103.2</v>
      </c>
      <c r="AA42" s="1"/>
      <c r="AB42" s="1">
        <f t="shared" si="12"/>
        <v>118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38</v>
      </c>
      <c r="C43" s="1">
        <v>972</v>
      </c>
      <c r="D43" s="1">
        <v>534</v>
      </c>
      <c r="E43" s="1">
        <v>542</v>
      </c>
      <c r="F43" s="1">
        <v>835</v>
      </c>
      <c r="G43" s="7">
        <v>0.35</v>
      </c>
      <c r="H43" s="1">
        <v>40</v>
      </c>
      <c r="I43" s="1" t="s">
        <v>32</v>
      </c>
      <c r="J43" s="1">
        <v>539</v>
      </c>
      <c r="K43" s="1">
        <f t="shared" si="10"/>
        <v>3</v>
      </c>
      <c r="L43" s="1"/>
      <c r="M43" s="1"/>
      <c r="N43" s="1"/>
      <c r="O43" s="1">
        <f t="shared" si="11"/>
        <v>108.4</v>
      </c>
      <c r="P43" s="5">
        <f t="shared" si="7"/>
        <v>249</v>
      </c>
      <c r="Q43" s="5"/>
      <c r="R43" s="1"/>
      <c r="S43" s="1">
        <f t="shared" si="5"/>
        <v>10</v>
      </c>
      <c r="T43" s="1">
        <f t="shared" si="6"/>
        <v>7.7029520295202945</v>
      </c>
      <c r="U43" s="1">
        <v>106.2</v>
      </c>
      <c r="V43" s="1">
        <v>106.6</v>
      </c>
      <c r="W43" s="1">
        <v>133.80000000000001</v>
      </c>
      <c r="X43" s="1">
        <v>139.6</v>
      </c>
      <c r="Y43" s="1">
        <v>138.4</v>
      </c>
      <c r="Z43" s="1">
        <v>131.6</v>
      </c>
      <c r="AA43" s="1" t="s">
        <v>33</v>
      </c>
      <c r="AB43" s="1">
        <f t="shared" si="12"/>
        <v>87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31</v>
      </c>
      <c r="C44" s="1">
        <v>451.08300000000003</v>
      </c>
      <c r="D44" s="1">
        <v>250.41300000000001</v>
      </c>
      <c r="E44" s="1">
        <v>286.22300000000001</v>
      </c>
      <c r="F44" s="1">
        <v>364.73099999999999</v>
      </c>
      <c r="G44" s="7">
        <v>1</v>
      </c>
      <c r="H44" s="1">
        <v>40</v>
      </c>
      <c r="I44" s="1" t="s">
        <v>32</v>
      </c>
      <c r="J44" s="1">
        <v>300.05</v>
      </c>
      <c r="K44" s="1">
        <f t="shared" si="10"/>
        <v>-13.826999999999998</v>
      </c>
      <c r="L44" s="1"/>
      <c r="M44" s="1"/>
      <c r="N44" s="1"/>
      <c r="O44" s="1">
        <f t="shared" si="11"/>
        <v>57.244600000000005</v>
      </c>
      <c r="P44" s="5">
        <f t="shared" si="7"/>
        <v>207.71500000000003</v>
      </c>
      <c r="Q44" s="5"/>
      <c r="R44" s="1"/>
      <c r="S44" s="1">
        <f t="shared" si="5"/>
        <v>10</v>
      </c>
      <c r="T44" s="1">
        <f t="shared" si="6"/>
        <v>6.3714481365927957</v>
      </c>
      <c r="U44" s="1">
        <v>51.334000000000003</v>
      </c>
      <c r="V44" s="1">
        <v>41.580399999999997</v>
      </c>
      <c r="W44" s="1">
        <v>64.428799999999995</v>
      </c>
      <c r="X44" s="1">
        <v>65.656800000000004</v>
      </c>
      <c r="Y44" s="1">
        <v>29.948</v>
      </c>
      <c r="Z44" s="1">
        <v>39.183999999999997</v>
      </c>
      <c r="AA44" s="1"/>
      <c r="AB44" s="1">
        <f t="shared" si="12"/>
        <v>208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497</v>
      </c>
      <c r="D45" s="1">
        <v>1662</v>
      </c>
      <c r="E45" s="1">
        <v>560</v>
      </c>
      <c r="F45" s="1">
        <v>1434</v>
      </c>
      <c r="G45" s="7">
        <v>0.4</v>
      </c>
      <c r="H45" s="1">
        <v>40</v>
      </c>
      <c r="I45" s="1" t="s">
        <v>32</v>
      </c>
      <c r="J45" s="1">
        <v>578</v>
      </c>
      <c r="K45" s="1">
        <f t="shared" si="10"/>
        <v>-18</v>
      </c>
      <c r="L45" s="1"/>
      <c r="M45" s="1"/>
      <c r="N45" s="1"/>
      <c r="O45" s="1">
        <f t="shared" si="11"/>
        <v>112</v>
      </c>
      <c r="P45" s="5"/>
      <c r="Q45" s="5"/>
      <c r="R45" s="1"/>
      <c r="S45" s="1">
        <f t="shared" si="5"/>
        <v>12.803571428571429</v>
      </c>
      <c r="T45" s="1">
        <f t="shared" si="6"/>
        <v>12.803571428571429</v>
      </c>
      <c r="U45" s="1">
        <v>156.6</v>
      </c>
      <c r="V45" s="1">
        <v>147.4</v>
      </c>
      <c r="W45" s="1">
        <v>107</v>
      </c>
      <c r="X45" s="1">
        <v>110.4</v>
      </c>
      <c r="Y45" s="1">
        <v>121.6</v>
      </c>
      <c r="Z45" s="1">
        <v>114.8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652</v>
      </c>
      <c r="D46" s="1">
        <v>1254</v>
      </c>
      <c r="E46" s="1">
        <v>563</v>
      </c>
      <c r="F46" s="1">
        <v>1202</v>
      </c>
      <c r="G46" s="7">
        <v>0.4</v>
      </c>
      <c r="H46" s="1">
        <v>45</v>
      </c>
      <c r="I46" s="1" t="s">
        <v>32</v>
      </c>
      <c r="J46" s="1">
        <v>571</v>
      </c>
      <c r="K46" s="1">
        <f t="shared" si="10"/>
        <v>-8</v>
      </c>
      <c r="L46" s="1"/>
      <c r="M46" s="1"/>
      <c r="N46" s="1"/>
      <c r="O46" s="1">
        <f t="shared" si="11"/>
        <v>112.6</v>
      </c>
      <c r="P46" s="5"/>
      <c r="Q46" s="5"/>
      <c r="R46" s="1"/>
      <c r="S46" s="1">
        <f t="shared" si="5"/>
        <v>10.674955595026644</v>
      </c>
      <c r="T46" s="1">
        <f t="shared" si="6"/>
        <v>10.674955595026644</v>
      </c>
      <c r="U46" s="1">
        <v>137</v>
      </c>
      <c r="V46" s="1">
        <v>130.19999999999999</v>
      </c>
      <c r="W46" s="1">
        <v>110.6</v>
      </c>
      <c r="X46" s="1">
        <v>115.2</v>
      </c>
      <c r="Y46" s="1">
        <v>138.19999999999999</v>
      </c>
      <c r="Z46" s="1">
        <v>123.4</v>
      </c>
      <c r="AA46" s="1" t="s">
        <v>72</v>
      </c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31</v>
      </c>
      <c r="C47" s="1">
        <v>261.83499999999998</v>
      </c>
      <c r="D47" s="1">
        <v>326.58800000000002</v>
      </c>
      <c r="E47" s="1">
        <v>290.33199999999999</v>
      </c>
      <c r="F47" s="1">
        <v>259.25299999999999</v>
      </c>
      <c r="G47" s="7">
        <v>1</v>
      </c>
      <c r="H47" s="1">
        <v>40</v>
      </c>
      <c r="I47" s="1" t="s">
        <v>32</v>
      </c>
      <c r="J47" s="1">
        <v>295.95</v>
      </c>
      <c r="K47" s="1">
        <f t="shared" si="10"/>
        <v>-5.617999999999995</v>
      </c>
      <c r="L47" s="1"/>
      <c r="M47" s="1"/>
      <c r="N47" s="1"/>
      <c r="O47" s="1">
        <f t="shared" si="11"/>
        <v>58.066400000000002</v>
      </c>
      <c r="P47" s="5">
        <f t="shared" si="7"/>
        <v>321.411</v>
      </c>
      <c r="Q47" s="5"/>
      <c r="R47" s="1"/>
      <c r="S47" s="1">
        <f t="shared" si="5"/>
        <v>10</v>
      </c>
      <c r="T47" s="1">
        <f t="shared" si="6"/>
        <v>4.4647679208630118</v>
      </c>
      <c r="U47" s="1">
        <v>44.352800000000002</v>
      </c>
      <c r="V47" s="1">
        <v>50.9116</v>
      </c>
      <c r="W47" s="1">
        <v>55.886200000000002</v>
      </c>
      <c r="X47" s="1">
        <v>47.848999999999997</v>
      </c>
      <c r="Y47" s="1">
        <v>42.092200000000012</v>
      </c>
      <c r="Z47" s="1">
        <v>45.242199999999997</v>
      </c>
      <c r="AA47" s="1"/>
      <c r="AB47" s="1">
        <f t="shared" si="12"/>
        <v>321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38</v>
      </c>
      <c r="C48" s="1">
        <v>968</v>
      </c>
      <c r="D48" s="1">
        <v>1170</v>
      </c>
      <c r="E48" s="1">
        <v>738</v>
      </c>
      <c r="F48" s="1">
        <v>1270</v>
      </c>
      <c r="G48" s="7">
        <v>0.35</v>
      </c>
      <c r="H48" s="1">
        <v>40</v>
      </c>
      <c r="I48" s="1" t="s">
        <v>32</v>
      </c>
      <c r="J48" s="1">
        <v>738</v>
      </c>
      <c r="K48" s="1">
        <f t="shared" si="10"/>
        <v>0</v>
      </c>
      <c r="L48" s="1"/>
      <c r="M48" s="1"/>
      <c r="N48" s="1"/>
      <c r="O48" s="1">
        <f t="shared" si="11"/>
        <v>147.6</v>
      </c>
      <c r="P48" s="5">
        <f t="shared" si="7"/>
        <v>206</v>
      </c>
      <c r="Q48" s="5"/>
      <c r="R48" s="1"/>
      <c r="S48" s="1">
        <f t="shared" si="5"/>
        <v>10</v>
      </c>
      <c r="T48" s="1">
        <f t="shared" si="6"/>
        <v>8.6043360433604335</v>
      </c>
      <c r="U48" s="1">
        <v>156.80000000000001</v>
      </c>
      <c r="V48" s="1">
        <v>153.4</v>
      </c>
      <c r="W48" s="1">
        <v>149.80000000000001</v>
      </c>
      <c r="X48" s="1">
        <v>160.6</v>
      </c>
      <c r="Y48" s="1">
        <v>177.2</v>
      </c>
      <c r="Z48" s="1">
        <v>171.4</v>
      </c>
      <c r="AA48" s="1"/>
      <c r="AB48" s="1">
        <f t="shared" si="12"/>
        <v>72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38</v>
      </c>
      <c r="C49" s="1">
        <v>835</v>
      </c>
      <c r="D49" s="1">
        <v>1140</v>
      </c>
      <c r="E49" s="1">
        <v>635</v>
      </c>
      <c r="F49" s="1">
        <v>1147</v>
      </c>
      <c r="G49" s="7">
        <v>0.4</v>
      </c>
      <c r="H49" s="1">
        <v>40</v>
      </c>
      <c r="I49" s="1" t="s">
        <v>32</v>
      </c>
      <c r="J49" s="1">
        <v>650</v>
      </c>
      <c r="K49" s="1">
        <f t="shared" si="10"/>
        <v>-15</v>
      </c>
      <c r="L49" s="1"/>
      <c r="M49" s="1"/>
      <c r="N49" s="1"/>
      <c r="O49" s="1">
        <f t="shared" si="11"/>
        <v>127</v>
      </c>
      <c r="P49" s="5">
        <f t="shared" si="7"/>
        <v>123</v>
      </c>
      <c r="Q49" s="5"/>
      <c r="R49" s="1"/>
      <c r="S49" s="1">
        <f t="shared" si="5"/>
        <v>10</v>
      </c>
      <c r="T49" s="1">
        <f t="shared" si="6"/>
        <v>9.0314960629921259</v>
      </c>
      <c r="U49" s="1">
        <v>142.19999999999999</v>
      </c>
      <c r="V49" s="1">
        <v>132.19999999999999</v>
      </c>
      <c r="W49" s="1">
        <v>129.80000000000001</v>
      </c>
      <c r="X49" s="1">
        <v>129.6</v>
      </c>
      <c r="Y49" s="1">
        <v>168.6</v>
      </c>
      <c r="Z49" s="1">
        <v>177.8</v>
      </c>
      <c r="AA49" s="1"/>
      <c r="AB49" s="1">
        <f t="shared" si="12"/>
        <v>49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813.03800000000001</v>
      </c>
      <c r="D50" s="1">
        <v>1621.652</v>
      </c>
      <c r="E50" s="1">
        <v>740.56600000000003</v>
      </c>
      <c r="F50" s="1">
        <v>1519.65</v>
      </c>
      <c r="G50" s="7">
        <v>1</v>
      </c>
      <c r="H50" s="1">
        <v>50</v>
      </c>
      <c r="I50" s="1" t="s">
        <v>32</v>
      </c>
      <c r="J50" s="1">
        <v>717.3</v>
      </c>
      <c r="K50" s="1">
        <f t="shared" si="10"/>
        <v>23.266000000000076</v>
      </c>
      <c r="L50" s="1"/>
      <c r="M50" s="1"/>
      <c r="N50" s="1"/>
      <c r="O50" s="1">
        <f t="shared" si="11"/>
        <v>148.11320000000001</v>
      </c>
      <c r="P50" s="5"/>
      <c r="Q50" s="5"/>
      <c r="R50" s="1"/>
      <c r="S50" s="1">
        <f t="shared" si="5"/>
        <v>10.26005784764626</v>
      </c>
      <c r="T50" s="1">
        <f t="shared" si="6"/>
        <v>10.26005784764626</v>
      </c>
      <c r="U50" s="1">
        <v>160.3186</v>
      </c>
      <c r="V50" s="1">
        <v>157.02799999999999</v>
      </c>
      <c r="W50" s="1">
        <v>136.86940000000001</v>
      </c>
      <c r="X50" s="1">
        <v>141.21379999999999</v>
      </c>
      <c r="Y50" s="1">
        <v>172.21100000000001</v>
      </c>
      <c r="Z50" s="1">
        <v>184.37180000000001</v>
      </c>
      <c r="AA50" s="1"/>
      <c r="AB50" s="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969.79100000000005</v>
      </c>
      <c r="D51" s="1">
        <v>987.07899999999995</v>
      </c>
      <c r="E51" s="1">
        <v>790.08799999999997</v>
      </c>
      <c r="F51" s="1">
        <v>1028.943</v>
      </c>
      <c r="G51" s="7">
        <v>1</v>
      </c>
      <c r="H51" s="1">
        <v>50</v>
      </c>
      <c r="I51" s="1" t="s">
        <v>32</v>
      </c>
      <c r="J51" s="1">
        <v>759.85</v>
      </c>
      <c r="K51" s="1">
        <f t="shared" si="10"/>
        <v>30.237999999999943</v>
      </c>
      <c r="L51" s="1"/>
      <c r="M51" s="1"/>
      <c r="N51" s="1"/>
      <c r="O51" s="1">
        <f t="shared" si="11"/>
        <v>158.01759999999999</v>
      </c>
      <c r="P51" s="5">
        <f t="shared" si="7"/>
        <v>551.23299999999995</v>
      </c>
      <c r="Q51" s="5"/>
      <c r="R51" s="1"/>
      <c r="S51" s="1">
        <f t="shared" si="5"/>
        <v>10</v>
      </c>
      <c r="T51" s="1">
        <f t="shared" si="6"/>
        <v>6.5115721286742749</v>
      </c>
      <c r="U51" s="1">
        <v>140.459</v>
      </c>
      <c r="V51" s="1">
        <v>141.6018</v>
      </c>
      <c r="W51" s="1">
        <v>149.41560000000001</v>
      </c>
      <c r="X51" s="1">
        <v>147.02379999999999</v>
      </c>
      <c r="Y51" s="1">
        <v>169.55699999999999</v>
      </c>
      <c r="Z51" s="1">
        <v>187.83160000000001</v>
      </c>
      <c r="AA51" s="1"/>
      <c r="AB51" s="1">
        <f t="shared" si="12"/>
        <v>551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87</v>
      </c>
      <c r="B52" s="16" t="s">
        <v>31</v>
      </c>
      <c r="C52" s="16"/>
      <c r="D52" s="16"/>
      <c r="E52" s="16"/>
      <c r="F52" s="16"/>
      <c r="G52" s="17">
        <v>0</v>
      </c>
      <c r="H52" s="16">
        <v>40</v>
      </c>
      <c r="I52" s="16" t="s">
        <v>32</v>
      </c>
      <c r="J52" s="16"/>
      <c r="K52" s="16">
        <f t="shared" si="10"/>
        <v>0</v>
      </c>
      <c r="L52" s="16"/>
      <c r="M52" s="16"/>
      <c r="N52" s="16"/>
      <c r="O52" s="16">
        <f t="shared" si="11"/>
        <v>0</v>
      </c>
      <c r="P52" s="18"/>
      <c r="Q52" s="18"/>
      <c r="R52" s="16"/>
      <c r="S52" s="16" t="e">
        <f t="shared" si="5"/>
        <v>#DIV/0!</v>
      </c>
      <c r="T52" s="16" t="e">
        <f t="shared" si="6"/>
        <v>#DIV/0!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 t="s">
        <v>88</v>
      </c>
      <c r="AB52" s="16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38</v>
      </c>
      <c r="C53" s="1">
        <v>917</v>
      </c>
      <c r="D53" s="1">
        <v>490</v>
      </c>
      <c r="E53" s="1">
        <v>349</v>
      </c>
      <c r="F53" s="1">
        <v>1021</v>
      </c>
      <c r="G53" s="7">
        <v>0.45</v>
      </c>
      <c r="H53" s="1">
        <v>50</v>
      </c>
      <c r="I53" s="1" t="s">
        <v>32</v>
      </c>
      <c r="J53" s="1">
        <v>315</v>
      </c>
      <c r="K53" s="1">
        <f t="shared" si="10"/>
        <v>34</v>
      </c>
      <c r="L53" s="1"/>
      <c r="M53" s="1"/>
      <c r="N53" s="1"/>
      <c r="O53" s="1">
        <f t="shared" si="11"/>
        <v>69.8</v>
      </c>
      <c r="P53" s="5"/>
      <c r="Q53" s="5"/>
      <c r="R53" s="1"/>
      <c r="S53" s="1">
        <f t="shared" si="5"/>
        <v>14.627507163323783</v>
      </c>
      <c r="T53" s="1">
        <f t="shared" si="6"/>
        <v>14.627507163323783</v>
      </c>
      <c r="U53" s="1">
        <v>97</v>
      </c>
      <c r="V53" s="1">
        <v>104.6</v>
      </c>
      <c r="W53" s="1">
        <v>153.19999999999999</v>
      </c>
      <c r="X53" s="1">
        <v>135.80000000000001</v>
      </c>
      <c r="Y53" s="1">
        <v>96.2</v>
      </c>
      <c r="Z53" s="1">
        <v>94.4</v>
      </c>
      <c r="AA53" s="1" t="s">
        <v>90</v>
      </c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31</v>
      </c>
      <c r="C54" s="1">
        <v>374.084</v>
      </c>
      <c r="D54" s="1">
        <v>544.88499999999999</v>
      </c>
      <c r="E54" s="1">
        <v>313.09800000000001</v>
      </c>
      <c r="F54" s="1">
        <v>553.22500000000002</v>
      </c>
      <c r="G54" s="7">
        <v>1</v>
      </c>
      <c r="H54" s="1">
        <v>40</v>
      </c>
      <c r="I54" s="1" t="s">
        <v>32</v>
      </c>
      <c r="J54" s="1">
        <v>318.39999999999998</v>
      </c>
      <c r="K54" s="1">
        <f t="shared" si="10"/>
        <v>-5.3019999999999641</v>
      </c>
      <c r="L54" s="1"/>
      <c r="M54" s="1"/>
      <c r="N54" s="1"/>
      <c r="O54" s="1">
        <f t="shared" si="11"/>
        <v>62.619600000000005</v>
      </c>
      <c r="P54" s="5">
        <f t="shared" ref="P54:P81" si="13">10*O54-F54</f>
        <v>72.971000000000004</v>
      </c>
      <c r="Q54" s="5"/>
      <c r="R54" s="1"/>
      <c r="S54" s="1">
        <f t="shared" si="5"/>
        <v>10</v>
      </c>
      <c r="T54" s="1">
        <f t="shared" si="6"/>
        <v>8.8346939296961331</v>
      </c>
      <c r="U54" s="1">
        <v>66.659400000000005</v>
      </c>
      <c r="V54" s="1">
        <v>61.132199999999997</v>
      </c>
      <c r="W54" s="1">
        <v>50.974400000000003</v>
      </c>
      <c r="X54" s="1">
        <v>61.567399999999999</v>
      </c>
      <c r="Y54" s="1">
        <v>49.87</v>
      </c>
      <c r="Z54" s="1">
        <v>45.983600000000003</v>
      </c>
      <c r="AA54" s="1"/>
      <c r="AB54" s="1">
        <f t="shared" si="12"/>
        <v>73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92</v>
      </c>
      <c r="B55" s="1" t="s">
        <v>38</v>
      </c>
      <c r="C55" s="1"/>
      <c r="D55" s="1"/>
      <c r="E55" s="25">
        <f>E94</f>
        <v>226</v>
      </c>
      <c r="F55" s="25">
        <f>F94</f>
        <v>522</v>
      </c>
      <c r="G55" s="7">
        <v>0.4</v>
      </c>
      <c r="H55" s="1">
        <v>40</v>
      </c>
      <c r="I55" s="1" t="s">
        <v>32</v>
      </c>
      <c r="J55" s="1"/>
      <c r="K55" s="1">
        <f t="shared" si="10"/>
        <v>226</v>
      </c>
      <c r="L55" s="1"/>
      <c r="M55" s="1"/>
      <c r="N55" s="1"/>
      <c r="O55" s="1">
        <f t="shared" si="11"/>
        <v>45.2</v>
      </c>
      <c r="P55" s="5"/>
      <c r="Q55" s="5"/>
      <c r="R55" s="1"/>
      <c r="S55" s="1">
        <f t="shared" si="5"/>
        <v>11.54867256637168</v>
      </c>
      <c r="T55" s="1">
        <f t="shared" si="6"/>
        <v>11.54867256637168</v>
      </c>
      <c r="U55" s="1">
        <v>58.6</v>
      </c>
      <c r="V55" s="1">
        <v>57.4</v>
      </c>
      <c r="W55" s="1">
        <v>44.2</v>
      </c>
      <c r="X55" s="1">
        <v>56</v>
      </c>
      <c r="Y55" s="1">
        <v>74.8</v>
      </c>
      <c r="Z55" s="1">
        <v>63</v>
      </c>
      <c r="AA55" s="1" t="s">
        <v>93</v>
      </c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38</v>
      </c>
      <c r="C56" s="1">
        <v>187</v>
      </c>
      <c r="D56" s="1">
        <v>312</v>
      </c>
      <c r="E56" s="1">
        <v>157</v>
      </c>
      <c r="F56" s="1">
        <v>306</v>
      </c>
      <c r="G56" s="7">
        <v>0.4</v>
      </c>
      <c r="H56" s="1">
        <v>40</v>
      </c>
      <c r="I56" s="1" t="s">
        <v>32</v>
      </c>
      <c r="J56" s="1">
        <v>164</v>
      </c>
      <c r="K56" s="1">
        <f t="shared" si="10"/>
        <v>-7</v>
      </c>
      <c r="L56" s="1"/>
      <c r="M56" s="1"/>
      <c r="N56" s="1"/>
      <c r="O56" s="1">
        <f t="shared" si="11"/>
        <v>31.4</v>
      </c>
      <c r="P56" s="5">
        <f t="shared" si="13"/>
        <v>8</v>
      </c>
      <c r="Q56" s="5"/>
      <c r="R56" s="1"/>
      <c r="S56" s="1">
        <f t="shared" si="5"/>
        <v>10</v>
      </c>
      <c r="T56" s="1">
        <f t="shared" si="6"/>
        <v>9.7452229299363058</v>
      </c>
      <c r="U56" s="1">
        <v>38.200000000000003</v>
      </c>
      <c r="V56" s="1">
        <v>37</v>
      </c>
      <c r="W56" s="1">
        <v>32.799999999999997</v>
      </c>
      <c r="X56" s="1">
        <v>34.4</v>
      </c>
      <c r="Y56" s="1">
        <v>36.4</v>
      </c>
      <c r="Z56" s="1">
        <v>33.200000000000003</v>
      </c>
      <c r="AA56" s="1"/>
      <c r="AB56" s="1">
        <f t="shared" si="12"/>
        <v>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31</v>
      </c>
      <c r="C57" s="1">
        <v>553.03300000000002</v>
      </c>
      <c r="D57" s="1">
        <v>1002.6079999999999</v>
      </c>
      <c r="E57" s="1">
        <v>433.17599999999999</v>
      </c>
      <c r="F57" s="1">
        <v>1005.181</v>
      </c>
      <c r="G57" s="7">
        <v>1</v>
      </c>
      <c r="H57" s="1">
        <v>50</v>
      </c>
      <c r="I57" s="1" t="s">
        <v>32</v>
      </c>
      <c r="J57" s="1">
        <v>428.35</v>
      </c>
      <c r="K57" s="1">
        <f t="shared" si="10"/>
        <v>4.825999999999965</v>
      </c>
      <c r="L57" s="1"/>
      <c r="M57" s="1"/>
      <c r="N57" s="1"/>
      <c r="O57" s="1">
        <f t="shared" si="11"/>
        <v>86.635199999999998</v>
      </c>
      <c r="P57" s="5"/>
      <c r="Q57" s="5"/>
      <c r="R57" s="1"/>
      <c r="S57" s="1">
        <f t="shared" si="5"/>
        <v>11.602454891314386</v>
      </c>
      <c r="T57" s="1">
        <f t="shared" si="6"/>
        <v>11.602454891314386</v>
      </c>
      <c r="U57" s="1">
        <v>109.6844</v>
      </c>
      <c r="V57" s="1">
        <v>107.97620000000001</v>
      </c>
      <c r="W57" s="1">
        <v>92.974199999999996</v>
      </c>
      <c r="X57" s="1">
        <v>93.195399999999992</v>
      </c>
      <c r="Y57" s="1">
        <v>93.206600000000009</v>
      </c>
      <c r="Z57" s="1">
        <v>103.7568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31</v>
      </c>
      <c r="C58" s="1">
        <v>1147.93</v>
      </c>
      <c r="D58" s="1">
        <v>1467.3579999999999</v>
      </c>
      <c r="E58" s="1">
        <v>1101.6220000000001</v>
      </c>
      <c r="F58" s="1">
        <v>1348.9749999999999</v>
      </c>
      <c r="G58" s="7">
        <v>1</v>
      </c>
      <c r="H58" s="1">
        <v>50</v>
      </c>
      <c r="I58" s="1" t="s">
        <v>32</v>
      </c>
      <c r="J58" s="1">
        <v>1078.1500000000001</v>
      </c>
      <c r="K58" s="1">
        <f t="shared" si="10"/>
        <v>23.47199999999998</v>
      </c>
      <c r="L58" s="1"/>
      <c r="M58" s="1"/>
      <c r="N58" s="1"/>
      <c r="O58" s="1">
        <f t="shared" si="11"/>
        <v>220.32440000000003</v>
      </c>
      <c r="P58" s="5">
        <f t="shared" si="13"/>
        <v>854.26900000000023</v>
      </c>
      <c r="Q58" s="5"/>
      <c r="R58" s="1"/>
      <c r="S58" s="1">
        <f t="shared" si="5"/>
        <v>10</v>
      </c>
      <c r="T58" s="1">
        <f t="shared" si="6"/>
        <v>6.1226763808275422</v>
      </c>
      <c r="U58" s="1">
        <v>173.3854</v>
      </c>
      <c r="V58" s="1">
        <v>163.1798</v>
      </c>
      <c r="W58" s="1">
        <v>171.6344</v>
      </c>
      <c r="X58" s="1">
        <v>171.0086</v>
      </c>
      <c r="Y58" s="1">
        <v>183.4384</v>
      </c>
      <c r="Z58" s="1">
        <v>204.49340000000001</v>
      </c>
      <c r="AA58" s="1"/>
      <c r="AB58" s="1">
        <f t="shared" si="12"/>
        <v>854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31</v>
      </c>
      <c r="C59" s="1">
        <v>411.93299999999999</v>
      </c>
      <c r="D59" s="1">
        <v>173.57</v>
      </c>
      <c r="E59" s="1">
        <v>287.51600000000002</v>
      </c>
      <c r="F59" s="1">
        <v>252.108</v>
      </c>
      <c r="G59" s="7">
        <v>1</v>
      </c>
      <c r="H59" s="1">
        <v>50</v>
      </c>
      <c r="I59" s="1" t="s">
        <v>32</v>
      </c>
      <c r="J59" s="1">
        <v>280.89999999999998</v>
      </c>
      <c r="K59" s="1">
        <f t="shared" si="10"/>
        <v>6.6160000000000423</v>
      </c>
      <c r="L59" s="1"/>
      <c r="M59" s="1"/>
      <c r="N59" s="1"/>
      <c r="O59" s="1">
        <f t="shared" si="11"/>
        <v>57.503200000000007</v>
      </c>
      <c r="P59" s="5">
        <f t="shared" si="13"/>
        <v>322.92400000000004</v>
      </c>
      <c r="Q59" s="5"/>
      <c r="R59" s="1"/>
      <c r="S59" s="1">
        <f t="shared" si="5"/>
        <v>10</v>
      </c>
      <c r="T59" s="1">
        <f t="shared" si="6"/>
        <v>4.3842429638698368</v>
      </c>
      <c r="U59" s="1">
        <v>41.168199999999999</v>
      </c>
      <c r="V59" s="1">
        <v>35.277999999999999</v>
      </c>
      <c r="W59" s="1">
        <v>51.223799999999997</v>
      </c>
      <c r="X59" s="1">
        <v>53.199199999999998</v>
      </c>
      <c r="Y59" s="1">
        <v>49.656999999999996</v>
      </c>
      <c r="Z59" s="1">
        <v>48.726199999999999</v>
      </c>
      <c r="AA59" s="1" t="s">
        <v>68</v>
      </c>
      <c r="AB59" s="1">
        <f t="shared" si="12"/>
        <v>323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38</v>
      </c>
      <c r="C60" s="1">
        <v>357</v>
      </c>
      <c r="D60" s="1">
        <v>330</v>
      </c>
      <c r="E60" s="1">
        <v>214</v>
      </c>
      <c r="F60" s="1">
        <v>455</v>
      </c>
      <c r="G60" s="7">
        <v>0.4</v>
      </c>
      <c r="H60" s="1">
        <v>50</v>
      </c>
      <c r="I60" s="1" t="s">
        <v>32</v>
      </c>
      <c r="J60" s="1">
        <v>185</v>
      </c>
      <c r="K60" s="1">
        <f t="shared" si="10"/>
        <v>29</v>
      </c>
      <c r="L60" s="1"/>
      <c r="M60" s="1"/>
      <c r="N60" s="1"/>
      <c r="O60" s="1">
        <f t="shared" si="11"/>
        <v>42.8</v>
      </c>
      <c r="P60" s="5"/>
      <c r="Q60" s="5"/>
      <c r="R60" s="1"/>
      <c r="S60" s="1">
        <f t="shared" si="5"/>
        <v>10.630841121495328</v>
      </c>
      <c r="T60" s="1">
        <f t="shared" si="6"/>
        <v>10.630841121495328</v>
      </c>
      <c r="U60" s="1">
        <v>47.2</v>
      </c>
      <c r="V60" s="1">
        <v>44.8</v>
      </c>
      <c r="W60" s="1">
        <v>58.6</v>
      </c>
      <c r="X60" s="1">
        <v>56.2</v>
      </c>
      <c r="Y60" s="1">
        <v>59.4</v>
      </c>
      <c r="Z60" s="1">
        <v>53.4</v>
      </c>
      <c r="AA60" s="1" t="s">
        <v>90</v>
      </c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38</v>
      </c>
      <c r="C61" s="1">
        <v>1308</v>
      </c>
      <c r="D61" s="1">
        <v>1860</v>
      </c>
      <c r="E61" s="1">
        <v>1143</v>
      </c>
      <c r="F61" s="1">
        <v>1711</v>
      </c>
      <c r="G61" s="7">
        <v>0.4</v>
      </c>
      <c r="H61" s="1">
        <v>40</v>
      </c>
      <c r="I61" s="1" t="s">
        <v>32</v>
      </c>
      <c r="J61" s="1">
        <v>1163</v>
      </c>
      <c r="K61" s="1">
        <f t="shared" si="10"/>
        <v>-20</v>
      </c>
      <c r="L61" s="1"/>
      <c r="M61" s="1"/>
      <c r="N61" s="1"/>
      <c r="O61" s="1">
        <f t="shared" si="11"/>
        <v>228.6</v>
      </c>
      <c r="P61" s="5">
        <f t="shared" si="13"/>
        <v>575</v>
      </c>
      <c r="Q61" s="5"/>
      <c r="R61" s="1"/>
      <c r="S61" s="1">
        <f t="shared" si="5"/>
        <v>10</v>
      </c>
      <c r="T61" s="1">
        <f t="shared" si="6"/>
        <v>7.484689413823272</v>
      </c>
      <c r="U61" s="1">
        <v>232.8</v>
      </c>
      <c r="V61" s="1">
        <v>229.2</v>
      </c>
      <c r="W61" s="1">
        <v>221</v>
      </c>
      <c r="X61" s="1">
        <v>216.4</v>
      </c>
      <c r="Y61" s="1">
        <v>246.4</v>
      </c>
      <c r="Z61" s="1">
        <v>246</v>
      </c>
      <c r="AA61" s="1"/>
      <c r="AB61" s="1">
        <f t="shared" si="12"/>
        <v>230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38</v>
      </c>
      <c r="C62" s="1">
        <v>990</v>
      </c>
      <c r="D62" s="1">
        <v>1734</v>
      </c>
      <c r="E62" s="1">
        <v>873</v>
      </c>
      <c r="F62" s="1">
        <v>1606</v>
      </c>
      <c r="G62" s="7">
        <v>0.4</v>
      </c>
      <c r="H62" s="1">
        <v>40</v>
      </c>
      <c r="I62" s="1" t="s">
        <v>32</v>
      </c>
      <c r="J62" s="1">
        <v>899</v>
      </c>
      <c r="K62" s="1">
        <f t="shared" si="10"/>
        <v>-26</v>
      </c>
      <c r="L62" s="1"/>
      <c r="M62" s="1"/>
      <c r="N62" s="1"/>
      <c r="O62" s="1">
        <f t="shared" si="11"/>
        <v>174.6</v>
      </c>
      <c r="P62" s="5">
        <f t="shared" si="13"/>
        <v>140</v>
      </c>
      <c r="Q62" s="5"/>
      <c r="R62" s="1"/>
      <c r="S62" s="1">
        <f t="shared" si="5"/>
        <v>10</v>
      </c>
      <c r="T62" s="1">
        <f t="shared" si="6"/>
        <v>9.1981672394043539</v>
      </c>
      <c r="U62" s="1">
        <v>203.4</v>
      </c>
      <c r="V62" s="1">
        <v>196.6</v>
      </c>
      <c r="W62" s="1">
        <v>175.6</v>
      </c>
      <c r="X62" s="1">
        <v>175.6</v>
      </c>
      <c r="Y62" s="1">
        <v>209.6</v>
      </c>
      <c r="Z62" s="1">
        <v>218.4</v>
      </c>
      <c r="AA62" s="1"/>
      <c r="AB62" s="1">
        <f t="shared" si="12"/>
        <v>56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31</v>
      </c>
      <c r="C63" s="1">
        <v>1231.7660000000001</v>
      </c>
      <c r="D63" s="1">
        <v>747.14499999999998</v>
      </c>
      <c r="E63" s="1">
        <v>687.55799999999999</v>
      </c>
      <c r="F63" s="1">
        <v>1228.8589999999999</v>
      </c>
      <c r="G63" s="7">
        <v>1</v>
      </c>
      <c r="H63" s="1">
        <v>40</v>
      </c>
      <c r="I63" s="1" t="s">
        <v>32</v>
      </c>
      <c r="J63" s="1">
        <v>666.32399999999996</v>
      </c>
      <c r="K63" s="1">
        <f t="shared" si="10"/>
        <v>21.234000000000037</v>
      </c>
      <c r="L63" s="1"/>
      <c r="M63" s="1"/>
      <c r="N63" s="1"/>
      <c r="O63" s="1">
        <f t="shared" si="11"/>
        <v>137.51159999999999</v>
      </c>
      <c r="P63" s="5">
        <f t="shared" si="13"/>
        <v>146.25700000000006</v>
      </c>
      <c r="Q63" s="5"/>
      <c r="R63" s="1"/>
      <c r="S63" s="1">
        <f t="shared" si="5"/>
        <v>10</v>
      </c>
      <c r="T63" s="1">
        <f t="shared" si="6"/>
        <v>8.936402456229148</v>
      </c>
      <c r="U63" s="1">
        <v>142.99940000000001</v>
      </c>
      <c r="V63" s="1">
        <v>132.80459999999999</v>
      </c>
      <c r="W63" s="1">
        <v>195.5838</v>
      </c>
      <c r="X63" s="1">
        <v>183.16759999999999</v>
      </c>
      <c r="Y63" s="1">
        <v>146.5676</v>
      </c>
      <c r="Z63" s="1">
        <v>155.59700000000001</v>
      </c>
      <c r="AA63" s="1"/>
      <c r="AB63" s="1">
        <f t="shared" si="12"/>
        <v>146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31</v>
      </c>
      <c r="C64" s="1">
        <v>871.05100000000004</v>
      </c>
      <c r="D64" s="1">
        <v>428.70400000000001</v>
      </c>
      <c r="E64" s="1">
        <v>519.36099999999999</v>
      </c>
      <c r="F64" s="1">
        <v>730.41499999999996</v>
      </c>
      <c r="G64" s="7">
        <v>1</v>
      </c>
      <c r="H64" s="1">
        <v>40</v>
      </c>
      <c r="I64" s="1" t="s">
        <v>32</v>
      </c>
      <c r="J64" s="1">
        <v>508.61799999999999</v>
      </c>
      <c r="K64" s="1">
        <f t="shared" si="10"/>
        <v>10.742999999999995</v>
      </c>
      <c r="L64" s="1"/>
      <c r="M64" s="1"/>
      <c r="N64" s="1"/>
      <c r="O64" s="1">
        <f t="shared" si="11"/>
        <v>103.87219999999999</v>
      </c>
      <c r="P64" s="5">
        <f t="shared" si="13"/>
        <v>308.30700000000002</v>
      </c>
      <c r="Q64" s="5"/>
      <c r="R64" s="1"/>
      <c r="S64" s="1">
        <f t="shared" si="5"/>
        <v>10</v>
      </c>
      <c r="T64" s="1">
        <f t="shared" si="6"/>
        <v>7.0318622307027292</v>
      </c>
      <c r="U64" s="1">
        <v>92.183399999999992</v>
      </c>
      <c r="V64" s="1">
        <v>85.419399999999996</v>
      </c>
      <c r="W64" s="1">
        <v>126.4062</v>
      </c>
      <c r="X64" s="1">
        <v>123.4838</v>
      </c>
      <c r="Y64" s="1">
        <v>99.477400000000003</v>
      </c>
      <c r="Z64" s="1">
        <v>111.19240000000001</v>
      </c>
      <c r="AA64" s="1"/>
      <c r="AB64" s="1">
        <f t="shared" si="12"/>
        <v>308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31</v>
      </c>
      <c r="C65" s="1">
        <v>918.495</v>
      </c>
      <c r="D65" s="1">
        <v>256.14800000000002</v>
      </c>
      <c r="E65" s="1">
        <v>458.06599999999997</v>
      </c>
      <c r="F65" s="1">
        <v>618.65499999999997</v>
      </c>
      <c r="G65" s="7">
        <v>1</v>
      </c>
      <c r="H65" s="1">
        <v>40</v>
      </c>
      <c r="I65" s="1" t="s">
        <v>32</v>
      </c>
      <c r="J65" s="1">
        <v>470.91800000000001</v>
      </c>
      <c r="K65" s="1">
        <f t="shared" si="10"/>
        <v>-12.852000000000032</v>
      </c>
      <c r="L65" s="1"/>
      <c r="M65" s="1"/>
      <c r="N65" s="1"/>
      <c r="O65" s="1">
        <f t="shared" si="11"/>
        <v>91.613199999999992</v>
      </c>
      <c r="P65" s="5">
        <f t="shared" si="13"/>
        <v>297.47699999999998</v>
      </c>
      <c r="Q65" s="5"/>
      <c r="R65" s="1"/>
      <c r="S65" s="1">
        <f t="shared" si="5"/>
        <v>10</v>
      </c>
      <c r="T65" s="1">
        <f t="shared" si="6"/>
        <v>6.7529024201752588</v>
      </c>
      <c r="U65" s="1">
        <v>85.0852</v>
      </c>
      <c r="V65" s="1">
        <v>91.447400000000002</v>
      </c>
      <c r="W65" s="1">
        <v>124.4332</v>
      </c>
      <c r="X65" s="1">
        <v>128.83160000000001</v>
      </c>
      <c r="Y65" s="1">
        <v>107.9704</v>
      </c>
      <c r="Z65" s="1">
        <v>118.5278</v>
      </c>
      <c r="AA65" s="1"/>
      <c r="AB65" s="1">
        <f t="shared" si="12"/>
        <v>297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31</v>
      </c>
      <c r="C66" s="1">
        <v>282.63900000000001</v>
      </c>
      <c r="D66" s="1">
        <v>201.58199999999999</v>
      </c>
      <c r="E66" s="1">
        <v>182.608</v>
      </c>
      <c r="F66" s="1">
        <v>249.06700000000001</v>
      </c>
      <c r="G66" s="7">
        <v>1</v>
      </c>
      <c r="H66" s="1">
        <v>30</v>
      </c>
      <c r="I66" s="1" t="s">
        <v>32</v>
      </c>
      <c r="J66" s="1">
        <v>196.7</v>
      </c>
      <c r="K66" s="1">
        <f t="shared" si="10"/>
        <v>-14.091999999999985</v>
      </c>
      <c r="L66" s="1"/>
      <c r="M66" s="1"/>
      <c r="N66" s="1"/>
      <c r="O66" s="1">
        <f t="shared" si="11"/>
        <v>36.521599999999999</v>
      </c>
      <c r="P66" s="5">
        <f t="shared" si="13"/>
        <v>116.149</v>
      </c>
      <c r="Q66" s="5"/>
      <c r="R66" s="1"/>
      <c r="S66" s="1">
        <f t="shared" si="5"/>
        <v>10</v>
      </c>
      <c r="T66" s="1">
        <f t="shared" si="6"/>
        <v>6.8197176465434159</v>
      </c>
      <c r="U66" s="1">
        <v>32.307400000000001</v>
      </c>
      <c r="V66" s="1">
        <v>31.1342</v>
      </c>
      <c r="W66" s="1">
        <v>42.319200000000002</v>
      </c>
      <c r="X66" s="1">
        <v>41.349600000000002</v>
      </c>
      <c r="Y66" s="1">
        <v>31.085999999999999</v>
      </c>
      <c r="Z66" s="1">
        <v>30.184200000000001</v>
      </c>
      <c r="AA66" s="1" t="s">
        <v>72</v>
      </c>
      <c r="AB66" s="1">
        <f t="shared" si="12"/>
        <v>116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38</v>
      </c>
      <c r="C67" s="1">
        <v>125</v>
      </c>
      <c r="D67" s="1"/>
      <c r="E67" s="1">
        <v>3</v>
      </c>
      <c r="F67" s="1">
        <v>-16</v>
      </c>
      <c r="G67" s="7">
        <v>0.6</v>
      </c>
      <c r="H67" s="1">
        <v>60</v>
      </c>
      <c r="I67" s="1" t="s">
        <v>32</v>
      </c>
      <c r="J67" s="1">
        <v>89</v>
      </c>
      <c r="K67" s="1">
        <f t="shared" si="10"/>
        <v>-86</v>
      </c>
      <c r="L67" s="1"/>
      <c r="M67" s="1"/>
      <c r="N67" s="1"/>
      <c r="O67" s="1">
        <f t="shared" si="11"/>
        <v>0.6</v>
      </c>
      <c r="P67" s="5">
        <v>30</v>
      </c>
      <c r="Q67" s="5"/>
      <c r="R67" s="1"/>
      <c r="S67" s="1">
        <f t="shared" si="5"/>
        <v>23.333333333333336</v>
      </c>
      <c r="T67" s="1">
        <f t="shared" si="6"/>
        <v>-26.666666666666668</v>
      </c>
      <c r="U67" s="1">
        <v>6.2</v>
      </c>
      <c r="V67" s="1">
        <v>6.2</v>
      </c>
      <c r="W67" s="1">
        <v>1.2</v>
      </c>
      <c r="X67" s="1">
        <v>12.4</v>
      </c>
      <c r="Y67" s="1">
        <v>14.2</v>
      </c>
      <c r="Z67" s="1">
        <v>9.6</v>
      </c>
      <c r="AA67" s="1"/>
      <c r="AB67" s="1">
        <f t="shared" si="12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38</v>
      </c>
      <c r="C68" s="1">
        <v>267</v>
      </c>
      <c r="D68" s="1">
        <v>120</v>
      </c>
      <c r="E68" s="1">
        <v>125</v>
      </c>
      <c r="F68" s="1">
        <v>241</v>
      </c>
      <c r="G68" s="7">
        <v>0.35</v>
      </c>
      <c r="H68" s="1">
        <v>50</v>
      </c>
      <c r="I68" s="1" t="s">
        <v>32</v>
      </c>
      <c r="J68" s="1">
        <v>128</v>
      </c>
      <c r="K68" s="1">
        <f t="shared" si="10"/>
        <v>-3</v>
      </c>
      <c r="L68" s="1"/>
      <c r="M68" s="1"/>
      <c r="N68" s="1"/>
      <c r="O68" s="1">
        <f t="shared" si="11"/>
        <v>25</v>
      </c>
      <c r="P68" s="5">
        <f t="shared" si="13"/>
        <v>9</v>
      </c>
      <c r="Q68" s="5"/>
      <c r="R68" s="1"/>
      <c r="S68" s="1">
        <f t="shared" si="5"/>
        <v>10</v>
      </c>
      <c r="T68" s="1">
        <f t="shared" si="6"/>
        <v>9.64</v>
      </c>
      <c r="U68" s="1">
        <v>25</v>
      </c>
      <c r="V68" s="1">
        <v>33.6</v>
      </c>
      <c r="W68" s="1">
        <v>39.6</v>
      </c>
      <c r="X68" s="1">
        <v>41</v>
      </c>
      <c r="Y68" s="1">
        <v>45</v>
      </c>
      <c r="Z68" s="1">
        <v>39.6</v>
      </c>
      <c r="AA68" s="1" t="s">
        <v>90</v>
      </c>
      <c r="AB68" s="1">
        <f t="shared" si="12"/>
        <v>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38</v>
      </c>
      <c r="C69" s="1">
        <v>1188</v>
      </c>
      <c r="D69" s="1"/>
      <c r="E69" s="1">
        <v>385</v>
      </c>
      <c r="F69" s="1">
        <v>784</v>
      </c>
      <c r="G69" s="7">
        <v>0.37</v>
      </c>
      <c r="H69" s="1">
        <v>50</v>
      </c>
      <c r="I69" s="1" t="s">
        <v>32</v>
      </c>
      <c r="J69" s="1">
        <v>333</v>
      </c>
      <c r="K69" s="1">
        <f t="shared" ref="K69:K94" si="14">E69-J69</f>
        <v>52</v>
      </c>
      <c r="L69" s="1"/>
      <c r="M69" s="1"/>
      <c r="N69" s="1"/>
      <c r="O69" s="1">
        <f t="shared" si="11"/>
        <v>77</v>
      </c>
      <c r="P69" s="5"/>
      <c r="Q69" s="5"/>
      <c r="R69" s="1"/>
      <c r="S69" s="1">
        <f t="shared" si="5"/>
        <v>10.181818181818182</v>
      </c>
      <c r="T69" s="1">
        <f t="shared" si="6"/>
        <v>10.181818181818182</v>
      </c>
      <c r="U69" s="1">
        <v>85</v>
      </c>
      <c r="V69" s="1">
        <v>48.4</v>
      </c>
      <c r="W69" s="1">
        <v>105.8</v>
      </c>
      <c r="X69" s="1">
        <v>134.19999999999999</v>
      </c>
      <c r="Y69" s="1">
        <v>79.940399999999997</v>
      </c>
      <c r="Z69" s="1">
        <v>61.740400000000001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38</v>
      </c>
      <c r="C70" s="1">
        <v>110</v>
      </c>
      <c r="D70" s="1">
        <v>54</v>
      </c>
      <c r="E70" s="1">
        <v>64</v>
      </c>
      <c r="F70" s="1">
        <v>84</v>
      </c>
      <c r="G70" s="7">
        <v>0.4</v>
      </c>
      <c r="H70" s="1">
        <v>30</v>
      </c>
      <c r="I70" s="1" t="s">
        <v>32</v>
      </c>
      <c r="J70" s="1">
        <v>71</v>
      </c>
      <c r="K70" s="1">
        <f t="shared" si="14"/>
        <v>-7</v>
      </c>
      <c r="L70" s="1"/>
      <c r="M70" s="1"/>
      <c r="N70" s="1"/>
      <c r="O70" s="1">
        <f t="shared" ref="O70:O94" si="15">E70/5</f>
        <v>12.8</v>
      </c>
      <c r="P70" s="5">
        <f t="shared" si="13"/>
        <v>44</v>
      </c>
      <c r="Q70" s="5"/>
      <c r="R70" s="1"/>
      <c r="S70" s="1">
        <f t="shared" ref="S70:S94" si="16">(F70+P70)/O70</f>
        <v>10</v>
      </c>
      <c r="T70" s="1">
        <f t="shared" ref="T70:T94" si="17">F70/O70</f>
        <v>6.5625</v>
      </c>
      <c r="U70" s="1">
        <v>10.8</v>
      </c>
      <c r="V70" s="1">
        <v>12.2</v>
      </c>
      <c r="W70" s="1">
        <v>7.8</v>
      </c>
      <c r="X70" s="1">
        <v>1.2</v>
      </c>
      <c r="Y70" s="1">
        <v>7.4</v>
      </c>
      <c r="Z70" s="1">
        <v>12.2</v>
      </c>
      <c r="AA70" s="1"/>
      <c r="AB70" s="1">
        <f t="shared" ref="AB70:AB94" si="18">ROUND(P70*G70,0)</f>
        <v>18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38</v>
      </c>
      <c r="C71" s="1">
        <v>690</v>
      </c>
      <c r="D71" s="1">
        <v>138</v>
      </c>
      <c r="E71" s="1">
        <v>101</v>
      </c>
      <c r="F71" s="1">
        <v>723</v>
      </c>
      <c r="G71" s="7">
        <v>0.6</v>
      </c>
      <c r="H71" s="1">
        <v>55</v>
      </c>
      <c r="I71" s="1" t="s">
        <v>32</v>
      </c>
      <c r="J71" s="1">
        <v>100</v>
      </c>
      <c r="K71" s="1">
        <f t="shared" si="14"/>
        <v>1</v>
      </c>
      <c r="L71" s="1"/>
      <c r="M71" s="1"/>
      <c r="N71" s="1"/>
      <c r="O71" s="1">
        <f t="shared" si="15"/>
        <v>20.2</v>
      </c>
      <c r="P71" s="5"/>
      <c r="Q71" s="5"/>
      <c r="R71" s="1"/>
      <c r="S71" s="1">
        <f t="shared" si="16"/>
        <v>35.792079207920793</v>
      </c>
      <c r="T71" s="1">
        <f t="shared" si="17"/>
        <v>35.792079207920793</v>
      </c>
      <c r="U71" s="1">
        <v>17.2</v>
      </c>
      <c r="V71" s="1">
        <v>15.4</v>
      </c>
      <c r="W71" s="1">
        <v>13.2</v>
      </c>
      <c r="X71" s="1">
        <v>13.6</v>
      </c>
      <c r="Y71" s="1">
        <v>34.6</v>
      </c>
      <c r="Z71" s="1">
        <v>28.2</v>
      </c>
      <c r="AA71" s="26" t="s">
        <v>139</v>
      </c>
      <c r="AB71" s="1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38</v>
      </c>
      <c r="C72" s="1">
        <v>134</v>
      </c>
      <c r="D72" s="1">
        <v>102</v>
      </c>
      <c r="E72" s="1">
        <v>113</v>
      </c>
      <c r="F72" s="1">
        <v>121</v>
      </c>
      <c r="G72" s="7">
        <v>0.45</v>
      </c>
      <c r="H72" s="1">
        <v>40</v>
      </c>
      <c r="I72" s="1" t="s">
        <v>32</v>
      </c>
      <c r="J72" s="1">
        <v>106</v>
      </c>
      <c r="K72" s="1">
        <f t="shared" si="14"/>
        <v>7</v>
      </c>
      <c r="L72" s="1"/>
      <c r="M72" s="1"/>
      <c r="N72" s="1"/>
      <c r="O72" s="1">
        <f t="shared" si="15"/>
        <v>22.6</v>
      </c>
      <c r="P72" s="5">
        <f t="shared" si="13"/>
        <v>105</v>
      </c>
      <c r="Q72" s="5"/>
      <c r="R72" s="1"/>
      <c r="S72" s="1">
        <f t="shared" si="16"/>
        <v>10</v>
      </c>
      <c r="T72" s="1">
        <f t="shared" si="17"/>
        <v>5.3539823008849554</v>
      </c>
      <c r="U72" s="1">
        <v>21</v>
      </c>
      <c r="V72" s="1">
        <v>10.199999999999999</v>
      </c>
      <c r="W72" s="1">
        <v>11.6</v>
      </c>
      <c r="X72" s="1">
        <v>21.2</v>
      </c>
      <c r="Y72" s="1">
        <v>16.600000000000001</v>
      </c>
      <c r="Z72" s="1">
        <v>0.4</v>
      </c>
      <c r="AA72" s="1" t="s">
        <v>33</v>
      </c>
      <c r="AB72" s="1">
        <f t="shared" si="18"/>
        <v>47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38</v>
      </c>
      <c r="C73" s="1">
        <v>402</v>
      </c>
      <c r="D73" s="1"/>
      <c r="E73" s="1">
        <v>143</v>
      </c>
      <c r="F73" s="1">
        <v>248</v>
      </c>
      <c r="G73" s="7">
        <v>0.4</v>
      </c>
      <c r="H73" s="1">
        <v>50</v>
      </c>
      <c r="I73" s="1" t="s">
        <v>32</v>
      </c>
      <c r="J73" s="1">
        <v>152</v>
      </c>
      <c r="K73" s="1">
        <f t="shared" si="14"/>
        <v>-9</v>
      </c>
      <c r="L73" s="1"/>
      <c r="M73" s="1"/>
      <c r="N73" s="1"/>
      <c r="O73" s="1">
        <f t="shared" si="15"/>
        <v>28.6</v>
      </c>
      <c r="P73" s="5">
        <f t="shared" si="13"/>
        <v>38</v>
      </c>
      <c r="Q73" s="5"/>
      <c r="R73" s="1"/>
      <c r="S73" s="1">
        <f t="shared" si="16"/>
        <v>10</v>
      </c>
      <c r="T73" s="1">
        <f t="shared" si="17"/>
        <v>8.6713286713286717</v>
      </c>
      <c r="U73" s="1">
        <v>35</v>
      </c>
      <c r="V73" s="1">
        <v>34.200000000000003</v>
      </c>
      <c r="W73" s="1">
        <v>81.400000000000006</v>
      </c>
      <c r="X73" s="1">
        <v>80.8</v>
      </c>
      <c r="Y73" s="1">
        <v>23.8</v>
      </c>
      <c r="Z73" s="1">
        <v>19.399999999999999</v>
      </c>
      <c r="AA73" s="1" t="s">
        <v>112</v>
      </c>
      <c r="AB73" s="1">
        <f t="shared" si="18"/>
        <v>15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38</v>
      </c>
      <c r="C74" s="1">
        <v>43</v>
      </c>
      <c r="D74" s="1"/>
      <c r="E74" s="1">
        <v>8</v>
      </c>
      <c r="F74" s="1">
        <v>26</v>
      </c>
      <c r="G74" s="7">
        <v>0.11</v>
      </c>
      <c r="H74" s="1">
        <v>150</v>
      </c>
      <c r="I74" s="1" t="s">
        <v>32</v>
      </c>
      <c r="J74" s="1">
        <v>10</v>
      </c>
      <c r="K74" s="1">
        <f t="shared" si="14"/>
        <v>-2</v>
      </c>
      <c r="L74" s="1"/>
      <c r="M74" s="1"/>
      <c r="N74" s="1"/>
      <c r="O74" s="1">
        <f t="shared" si="15"/>
        <v>1.6</v>
      </c>
      <c r="P74" s="5"/>
      <c r="Q74" s="5"/>
      <c r="R74" s="1"/>
      <c r="S74" s="1">
        <f t="shared" si="16"/>
        <v>16.25</v>
      </c>
      <c r="T74" s="1">
        <f t="shared" si="17"/>
        <v>16.25</v>
      </c>
      <c r="U74" s="1">
        <v>2.6</v>
      </c>
      <c r="V74" s="1">
        <v>1.8</v>
      </c>
      <c r="W74" s="1">
        <v>0.8</v>
      </c>
      <c r="X74" s="1">
        <v>1.4</v>
      </c>
      <c r="Y74" s="1">
        <v>4.4000000000000004</v>
      </c>
      <c r="Z74" s="1">
        <v>4</v>
      </c>
      <c r="AA74" s="1" t="s">
        <v>57</v>
      </c>
      <c r="AB74" s="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114</v>
      </c>
      <c r="B75" s="1" t="s">
        <v>38</v>
      </c>
      <c r="C75" s="1"/>
      <c r="D75" s="1"/>
      <c r="E75" s="1">
        <v>-4</v>
      </c>
      <c r="F75" s="1"/>
      <c r="G75" s="7">
        <v>0.06</v>
      </c>
      <c r="H75" s="1">
        <v>60</v>
      </c>
      <c r="I75" s="1" t="s">
        <v>32</v>
      </c>
      <c r="J75" s="1"/>
      <c r="K75" s="1">
        <f t="shared" si="14"/>
        <v>-4</v>
      </c>
      <c r="L75" s="1"/>
      <c r="M75" s="1"/>
      <c r="N75" s="1"/>
      <c r="O75" s="1">
        <f t="shared" si="15"/>
        <v>-0.8</v>
      </c>
      <c r="P75" s="19">
        <v>30</v>
      </c>
      <c r="Q75" s="5"/>
      <c r="R75" s="1"/>
      <c r="S75" s="1">
        <f t="shared" si="16"/>
        <v>-37.5</v>
      </c>
      <c r="T75" s="1">
        <f t="shared" si="17"/>
        <v>0</v>
      </c>
      <c r="U75" s="1">
        <v>-2.6</v>
      </c>
      <c r="V75" s="1">
        <v>-2</v>
      </c>
      <c r="W75" s="1">
        <v>-0.2</v>
      </c>
      <c r="X75" s="1">
        <v>0</v>
      </c>
      <c r="Y75" s="1">
        <v>0</v>
      </c>
      <c r="Z75" s="1">
        <v>0</v>
      </c>
      <c r="AA75" s="14" t="s">
        <v>43</v>
      </c>
      <c r="AB75" s="1">
        <f t="shared" si="18"/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115</v>
      </c>
      <c r="B76" s="1" t="s">
        <v>38</v>
      </c>
      <c r="C76" s="1"/>
      <c r="D76" s="1"/>
      <c r="E76" s="1">
        <v>-2</v>
      </c>
      <c r="F76" s="1"/>
      <c r="G76" s="7">
        <v>0.15</v>
      </c>
      <c r="H76" s="1">
        <v>60</v>
      </c>
      <c r="I76" s="1" t="s">
        <v>32</v>
      </c>
      <c r="J76" s="1"/>
      <c r="K76" s="1">
        <f t="shared" si="14"/>
        <v>-2</v>
      </c>
      <c r="L76" s="1"/>
      <c r="M76" s="1"/>
      <c r="N76" s="1"/>
      <c r="O76" s="1">
        <f t="shared" si="15"/>
        <v>-0.4</v>
      </c>
      <c r="P76" s="19">
        <v>30</v>
      </c>
      <c r="Q76" s="5"/>
      <c r="R76" s="1"/>
      <c r="S76" s="1">
        <f t="shared" si="16"/>
        <v>-75</v>
      </c>
      <c r="T76" s="1">
        <f t="shared" si="17"/>
        <v>0</v>
      </c>
      <c r="U76" s="1">
        <v>-0.8</v>
      </c>
      <c r="V76" s="1">
        <v>-0.6</v>
      </c>
      <c r="W76" s="1">
        <v>-0.2</v>
      </c>
      <c r="X76" s="1">
        <v>0</v>
      </c>
      <c r="Y76" s="1">
        <v>0.2</v>
      </c>
      <c r="Z76" s="1">
        <v>0</v>
      </c>
      <c r="AA76" s="14" t="s">
        <v>43</v>
      </c>
      <c r="AB76" s="1">
        <f t="shared" si="18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31</v>
      </c>
      <c r="C77" s="1">
        <v>33.915999999999997</v>
      </c>
      <c r="D77" s="1">
        <v>144.411</v>
      </c>
      <c r="E77" s="1">
        <v>34.918999999999997</v>
      </c>
      <c r="F77" s="1">
        <v>136.084</v>
      </c>
      <c r="G77" s="7">
        <v>1</v>
      </c>
      <c r="H77" s="1">
        <v>55</v>
      </c>
      <c r="I77" s="1" t="s">
        <v>32</v>
      </c>
      <c r="J77" s="1">
        <v>89.5</v>
      </c>
      <c r="K77" s="1">
        <f t="shared" si="14"/>
        <v>-54.581000000000003</v>
      </c>
      <c r="L77" s="1"/>
      <c r="M77" s="1"/>
      <c r="N77" s="1"/>
      <c r="O77" s="1">
        <f t="shared" si="15"/>
        <v>6.9837999999999996</v>
      </c>
      <c r="P77" s="5"/>
      <c r="Q77" s="5"/>
      <c r="R77" s="1"/>
      <c r="S77" s="1">
        <f t="shared" si="16"/>
        <v>19.485666828946993</v>
      </c>
      <c r="T77" s="1">
        <f t="shared" si="17"/>
        <v>19.485666828946993</v>
      </c>
      <c r="U77" s="1">
        <v>9.1436000000000011</v>
      </c>
      <c r="V77" s="1">
        <v>16.886399999999998</v>
      </c>
      <c r="W77" s="1">
        <v>37.568399999999997</v>
      </c>
      <c r="X77" s="1">
        <v>28.012599999999999</v>
      </c>
      <c r="Y77" s="1">
        <v>10.898999999999999</v>
      </c>
      <c r="Z77" s="1">
        <v>11.932600000000001</v>
      </c>
      <c r="AA77" s="1" t="s">
        <v>68</v>
      </c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38</v>
      </c>
      <c r="C78" s="1">
        <v>200</v>
      </c>
      <c r="D78" s="1"/>
      <c r="E78" s="1">
        <v>88</v>
      </c>
      <c r="F78" s="1">
        <v>108</v>
      </c>
      <c r="G78" s="7">
        <v>0.4</v>
      </c>
      <c r="H78" s="1">
        <v>55</v>
      </c>
      <c r="I78" s="1" t="s">
        <v>32</v>
      </c>
      <c r="J78" s="1">
        <v>88</v>
      </c>
      <c r="K78" s="1">
        <f t="shared" si="14"/>
        <v>0</v>
      </c>
      <c r="L78" s="1"/>
      <c r="M78" s="1"/>
      <c r="N78" s="1"/>
      <c r="O78" s="1">
        <f t="shared" si="15"/>
        <v>17.600000000000001</v>
      </c>
      <c r="P78" s="5">
        <f t="shared" si="13"/>
        <v>68</v>
      </c>
      <c r="Q78" s="5"/>
      <c r="R78" s="1"/>
      <c r="S78" s="1">
        <f t="shared" si="16"/>
        <v>10</v>
      </c>
      <c r="T78" s="1">
        <f t="shared" si="17"/>
        <v>6.1363636363636358</v>
      </c>
      <c r="U78" s="1">
        <v>9.6</v>
      </c>
      <c r="V78" s="1">
        <v>2.8</v>
      </c>
      <c r="W78" s="1">
        <v>22.8</v>
      </c>
      <c r="X78" s="1">
        <v>23</v>
      </c>
      <c r="Y78" s="1">
        <v>17.2</v>
      </c>
      <c r="Z78" s="1">
        <v>15</v>
      </c>
      <c r="AA78" s="1" t="s">
        <v>68</v>
      </c>
      <c r="AB78" s="1">
        <f t="shared" si="18"/>
        <v>27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31</v>
      </c>
      <c r="C79" s="1">
        <v>538.279</v>
      </c>
      <c r="D79" s="1">
        <v>416.22899999999998</v>
      </c>
      <c r="E79" s="1">
        <v>359.58300000000003</v>
      </c>
      <c r="F79" s="1">
        <v>579.22900000000004</v>
      </c>
      <c r="G79" s="7">
        <v>1</v>
      </c>
      <c r="H79" s="1">
        <v>55</v>
      </c>
      <c r="I79" s="1" t="s">
        <v>32</v>
      </c>
      <c r="J79" s="1">
        <v>342.6</v>
      </c>
      <c r="K79" s="1">
        <f t="shared" si="14"/>
        <v>16.983000000000004</v>
      </c>
      <c r="L79" s="1"/>
      <c r="M79" s="1"/>
      <c r="N79" s="1"/>
      <c r="O79" s="1">
        <f t="shared" si="15"/>
        <v>71.916600000000003</v>
      </c>
      <c r="P79" s="5">
        <f t="shared" si="13"/>
        <v>139.93700000000001</v>
      </c>
      <c r="Q79" s="5"/>
      <c r="R79" s="1"/>
      <c r="S79" s="1">
        <f t="shared" si="16"/>
        <v>10</v>
      </c>
      <c r="T79" s="1">
        <f t="shared" si="17"/>
        <v>8.054176643500945</v>
      </c>
      <c r="U79" s="1">
        <v>68.012199999999993</v>
      </c>
      <c r="V79" s="1">
        <v>74.947800000000001</v>
      </c>
      <c r="W79" s="1">
        <v>92.764399999999995</v>
      </c>
      <c r="X79" s="1">
        <v>84.843400000000003</v>
      </c>
      <c r="Y79" s="1">
        <v>92.798199999999994</v>
      </c>
      <c r="Z79" s="1">
        <v>74.1434</v>
      </c>
      <c r="AA79" s="1" t="s">
        <v>112</v>
      </c>
      <c r="AB79" s="1">
        <f t="shared" si="18"/>
        <v>140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38</v>
      </c>
      <c r="C80" s="1">
        <v>4</v>
      </c>
      <c r="D80" s="1">
        <v>20</v>
      </c>
      <c r="E80" s="1">
        <v>2</v>
      </c>
      <c r="F80" s="1">
        <v>20</v>
      </c>
      <c r="G80" s="7">
        <v>0.4</v>
      </c>
      <c r="H80" s="1">
        <v>55</v>
      </c>
      <c r="I80" s="1" t="s">
        <v>32</v>
      </c>
      <c r="J80" s="1">
        <v>3</v>
      </c>
      <c r="K80" s="1">
        <f t="shared" si="14"/>
        <v>-1</v>
      </c>
      <c r="L80" s="1"/>
      <c r="M80" s="1"/>
      <c r="N80" s="1"/>
      <c r="O80" s="1">
        <f t="shared" si="15"/>
        <v>0.4</v>
      </c>
      <c r="P80" s="5"/>
      <c r="Q80" s="5"/>
      <c r="R80" s="1"/>
      <c r="S80" s="1">
        <f t="shared" si="16"/>
        <v>50</v>
      </c>
      <c r="T80" s="1">
        <f t="shared" si="17"/>
        <v>50</v>
      </c>
      <c r="U80" s="1">
        <v>1.8</v>
      </c>
      <c r="V80" s="1">
        <v>2.2000000000000002</v>
      </c>
      <c r="W80" s="1">
        <v>2</v>
      </c>
      <c r="X80" s="1">
        <v>2.2000000000000002</v>
      </c>
      <c r="Y80" s="1">
        <v>0.8</v>
      </c>
      <c r="Z80" s="1">
        <v>0.2</v>
      </c>
      <c r="AA80" s="1" t="s">
        <v>112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31</v>
      </c>
      <c r="C81" s="1">
        <v>618.76</v>
      </c>
      <c r="D81" s="1">
        <v>561.86900000000003</v>
      </c>
      <c r="E81" s="1">
        <v>433.84</v>
      </c>
      <c r="F81" s="1">
        <v>660.46799999999996</v>
      </c>
      <c r="G81" s="7">
        <v>1</v>
      </c>
      <c r="H81" s="1">
        <v>50</v>
      </c>
      <c r="I81" s="1" t="s">
        <v>32</v>
      </c>
      <c r="J81" s="1">
        <v>404.3</v>
      </c>
      <c r="K81" s="1">
        <f t="shared" si="14"/>
        <v>29.539999999999964</v>
      </c>
      <c r="L81" s="1"/>
      <c r="M81" s="1"/>
      <c r="N81" s="1"/>
      <c r="O81" s="1">
        <f t="shared" si="15"/>
        <v>86.768000000000001</v>
      </c>
      <c r="P81" s="5">
        <f t="shared" si="13"/>
        <v>207.2120000000001</v>
      </c>
      <c r="Q81" s="5"/>
      <c r="R81" s="1"/>
      <c r="S81" s="1">
        <f t="shared" si="16"/>
        <v>10</v>
      </c>
      <c r="T81" s="1">
        <f t="shared" si="17"/>
        <v>7.6118845657385208</v>
      </c>
      <c r="U81" s="1">
        <v>81.883200000000002</v>
      </c>
      <c r="V81" s="1">
        <v>72.668800000000005</v>
      </c>
      <c r="W81" s="1">
        <v>85.285799999999995</v>
      </c>
      <c r="X81" s="1">
        <v>88.6982</v>
      </c>
      <c r="Y81" s="1">
        <v>80.319199999999995</v>
      </c>
      <c r="Z81" s="1">
        <v>85.459400000000002</v>
      </c>
      <c r="AA81" s="1"/>
      <c r="AB81" s="1">
        <f t="shared" si="18"/>
        <v>207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121</v>
      </c>
      <c r="B82" s="20" t="s">
        <v>31</v>
      </c>
      <c r="C82" s="20">
        <v>1872.798</v>
      </c>
      <c r="D82" s="20">
        <v>535.80999999999995</v>
      </c>
      <c r="E82" s="20">
        <v>1252.9100000000001</v>
      </c>
      <c r="F82" s="20">
        <v>801.65200000000004</v>
      </c>
      <c r="G82" s="21">
        <v>1</v>
      </c>
      <c r="H82" s="20">
        <v>60</v>
      </c>
      <c r="I82" s="20" t="s">
        <v>32</v>
      </c>
      <c r="J82" s="20">
        <v>1255.8399999999999</v>
      </c>
      <c r="K82" s="20">
        <f t="shared" si="14"/>
        <v>-2.9299999999998363</v>
      </c>
      <c r="L82" s="20"/>
      <c r="M82" s="20"/>
      <c r="N82" s="20"/>
      <c r="O82" s="20">
        <f t="shared" si="15"/>
        <v>250.58200000000002</v>
      </c>
      <c r="P82" s="22">
        <f>7*O82-F82</f>
        <v>952.42200000000003</v>
      </c>
      <c r="Q82" s="22"/>
      <c r="R82" s="20"/>
      <c r="S82" s="20">
        <f t="shared" si="16"/>
        <v>7</v>
      </c>
      <c r="T82" s="20">
        <f t="shared" si="17"/>
        <v>3.1991603546942717</v>
      </c>
      <c r="U82" s="20">
        <v>292.51920000000001</v>
      </c>
      <c r="V82" s="20">
        <v>293.03460000000001</v>
      </c>
      <c r="W82" s="20">
        <v>282.84820000000002</v>
      </c>
      <c r="X82" s="20">
        <v>285.55700000000002</v>
      </c>
      <c r="Y82" s="20">
        <v>277.63600000000002</v>
      </c>
      <c r="Z82" s="20">
        <v>267.44279999999998</v>
      </c>
      <c r="AA82" s="20" t="s">
        <v>48</v>
      </c>
      <c r="AB82" s="20">
        <f t="shared" si="18"/>
        <v>952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122</v>
      </c>
      <c r="B83" s="16" t="s">
        <v>38</v>
      </c>
      <c r="C83" s="16"/>
      <c r="D83" s="16"/>
      <c r="E83" s="16"/>
      <c r="F83" s="16"/>
      <c r="G83" s="17">
        <v>0</v>
      </c>
      <c r="H83" s="16">
        <v>40</v>
      </c>
      <c r="I83" s="16" t="s">
        <v>32</v>
      </c>
      <c r="J83" s="16"/>
      <c r="K83" s="16">
        <f t="shared" si="14"/>
        <v>0</v>
      </c>
      <c r="L83" s="16"/>
      <c r="M83" s="16"/>
      <c r="N83" s="16"/>
      <c r="O83" s="16">
        <f t="shared" si="15"/>
        <v>0</v>
      </c>
      <c r="P83" s="18"/>
      <c r="Q83" s="18"/>
      <c r="R83" s="16"/>
      <c r="S83" s="16" t="e">
        <f t="shared" si="16"/>
        <v>#DIV/0!</v>
      </c>
      <c r="T83" s="16" t="e">
        <f t="shared" si="17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 t="s">
        <v>88</v>
      </c>
      <c r="AB83" s="16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31</v>
      </c>
      <c r="C84" s="1">
        <v>1749.7370000000001</v>
      </c>
      <c r="D84" s="1">
        <v>3553.2139999999999</v>
      </c>
      <c r="E84" s="1">
        <v>1425.1890000000001</v>
      </c>
      <c r="F84" s="1">
        <v>3481.0859999999998</v>
      </c>
      <c r="G84" s="7">
        <v>1</v>
      </c>
      <c r="H84" s="1">
        <v>60</v>
      </c>
      <c r="I84" s="1" t="s">
        <v>32</v>
      </c>
      <c r="J84" s="1">
        <v>1399.3</v>
      </c>
      <c r="K84" s="1">
        <f t="shared" si="14"/>
        <v>25.889000000000124</v>
      </c>
      <c r="L84" s="1"/>
      <c r="M84" s="1"/>
      <c r="N84" s="1"/>
      <c r="O84" s="1">
        <f t="shared" si="15"/>
        <v>285.0378</v>
      </c>
      <c r="P84" s="5"/>
      <c r="Q84" s="5"/>
      <c r="R84" s="1"/>
      <c r="S84" s="1">
        <f t="shared" si="16"/>
        <v>12.212717050159663</v>
      </c>
      <c r="T84" s="1">
        <f t="shared" si="17"/>
        <v>12.212717050159663</v>
      </c>
      <c r="U84" s="1">
        <v>374.83199999999999</v>
      </c>
      <c r="V84" s="1">
        <v>356.89080000000001</v>
      </c>
      <c r="W84" s="1">
        <v>305.15140000000002</v>
      </c>
      <c r="X84" s="1">
        <v>299.58519999999999</v>
      </c>
      <c r="Y84" s="1">
        <v>296.19</v>
      </c>
      <c r="Z84" s="1">
        <v>315.33100000000002</v>
      </c>
      <c r="AA84" s="1"/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124</v>
      </c>
      <c r="B85" s="16" t="s">
        <v>38</v>
      </c>
      <c r="C85" s="16"/>
      <c r="D85" s="16"/>
      <c r="E85" s="16"/>
      <c r="F85" s="16"/>
      <c r="G85" s="17">
        <v>0</v>
      </c>
      <c r="H85" s="16">
        <v>60</v>
      </c>
      <c r="I85" s="16" t="s">
        <v>32</v>
      </c>
      <c r="J85" s="16"/>
      <c r="K85" s="16">
        <f t="shared" si="14"/>
        <v>0</v>
      </c>
      <c r="L85" s="16"/>
      <c r="M85" s="16"/>
      <c r="N85" s="16"/>
      <c r="O85" s="16">
        <f t="shared" si="15"/>
        <v>0</v>
      </c>
      <c r="P85" s="18"/>
      <c r="Q85" s="18"/>
      <c r="R85" s="16"/>
      <c r="S85" s="16" t="e">
        <f t="shared" si="16"/>
        <v>#DIV/0!</v>
      </c>
      <c r="T85" s="16" t="e">
        <f t="shared" si="17"/>
        <v>#DIV/0!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 t="s">
        <v>88</v>
      </c>
      <c r="AB85" s="16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6" t="s">
        <v>125</v>
      </c>
      <c r="B86" s="1" t="s">
        <v>31</v>
      </c>
      <c r="C86" s="1">
        <v>2908.4140000000002</v>
      </c>
      <c r="D86" s="1">
        <v>3743.3589999999999</v>
      </c>
      <c r="E86" s="6">
        <v>1965.145</v>
      </c>
      <c r="F86" s="1">
        <v>4245.8689999999997</v>
      </c>
      <c r="G86" s="7">
        <v>1</v>
      </c>
      <c r="H86" s="1">
        <v>60</v>
      </c>
      <c r="I86" s="1" t="s">
        <v>32</v>
      </c>
      <c r="J86" s="1">
        <v>1891.6</v>
      </c>
      <c r="K86" s="1">
        <f t="shared" si="14"/>
        <v>73.545000000000073</v>
      </c>
      <c r="L86" s="1"/>
      <c r="M86" s="1"/>
      <c r="N86" s="1"/>
      <c r="O86" s="1">
        <f t="shared" si="15"/>
        <v>393.029</v>
      </c>
      <c r="P86" s="5">
        <f t="shared" ref="P86" si="19">11*O86-F86</f>
        <v>77.449999999999818</v>
      </c>
      <c r="Q86" s="5"/>
      <c r="R86" s="1"/>
      <c r="S86" s="1">
        <f t="shared" si="16"/>
        <v>10.999999999999998</v>
      </c>
      <c r="T86" s="1">
        <f t="shared" si="17"/>
        <v>10.802940749919216</v>
      </c>
      <c r="U86" s="1">
        <v>409.505</v>
      </c>
      <c r="V86" s="1">
        <v>424.09339999999997</v>
      </c>
      <c r="W86" s="1">
        <v>453.67</v>
      </c>
      <c r="X86" s="1">
        <v>442.6968</v>
      </c>
      <c r="Y86" s="1">
        <v>382.80119999999999</v>
      </c>
      <c r="Z86" s="1">
        <v>527.81760000000008</v>
      </c>
      <c r="AA86" s="1"/>
      <c r="AB86" s="1">
        <f t="shared" si="18"/>
        <v>77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6" t="s">
        <v>126</v>
      </c>
      <c r="B87" s="1" t="s">
        <v>31</v>
      </c>
      <c r="C87" s="1">
        <v>1964.4290000000001</v>
      </c>
      <c r="D87" s="1">
        <v>4701.9350000000004</v>
      </c>
      <c r="E87" s="1">
        <v>1951.2049999999999</v>
      </c>
      <c r="F87" s="1">
        <v>4361.0770000000002</v>
      </c>
      <c r="G87" s="7">
        <v>1</v>
      </c>
      <c r="H87" s="1">
        <v>60</v>
      </c>
      <c r="I87" s="1" t="s">
        <v>32</v>
      </c>
      <c r="J87" s="1">
        <v>1907.65</v>
      </c>
      <c r="K87" s="1">
        <f t="shared" si="14"/>
        <v>43.554999999999836</v>
      </c>
      <c r="L87" s="1"/>
      <c r="M87" s="1"/>
      <c r="N87" s="1"/>
      <c r="O87" s="1">
        <f t="shared" si="15"/>
        <v>390.24099999999999</v>
      </c>
      <c r="P87" s="5"/>
      <c r="Q87" s="5"/>
      <c r="R87" s="1"/>
      <c r="S87" s="1">
        <f t="shared" si="16"/>
        <v>11.175342929113036</v>
      </c>
      <c r="T87" s="1">
        <f t="shared" si="17"/>
        <v>11.175342929113036</v>
      </c>
      <c r="U87" s="1">
        <v>397.488</v>
      </c>
      <c r="V87" s="1">
        <v>390.21620000000001</v>
      </c>
      <c r="W87" s="1">
        <v>348.66800000000001</v>
      </c>
      <c r="X87" s="1">
        <v>339.78199999999998</v>
      </c>
      <c r="Y87" s="1">
        <v>372.46480000000003</v>
      </c>
      <c r="Z87" s="1">
        <v>393.71339999999998</v>
      </c>
      <c r="AA87" s="1"/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31</v>
      </c>
      <c r="C88" s="1">
        <v>210.792</v>
      </c>
      <c r="D88" s="1">
        <v>203.14699999999999</v>
      </c>
      <c r="E88" s="1">
        <v>111.768</v>
      </c>
      <c r="F88" s="1">
        <v>263.40100000000001</v>
      </c>
      <c r="G88" s="7">
        <v>1</v>
      </c>
      <c r="H88" s="1">
        <v>55</v>
      </c>
      <c r="I88" s="1" t="s">
        <v>32</v>
      </c>
      <c r="J88" s="1">
        <v>119.3</v>
      </c>
      <c r="K88" s="1">
        <f t="shared" si="14"/>
        <v>-7.5319999999999965</v>
      </c>
      <c r="L88" s="1"/>
      <c r="M88" s="1"/>
      <c r="N88" s="1"/>
      <c r="O88" s="1">
        <f t="shared" si="15"/>
        <v>22.3536</v>
      </c>
      <c r="P88" s="5"/>
      <c r="Q88" s="5"/>
      <c r="R88" s="1"/>
      <c r="S88" s="1">
        <f t="shared" si="16"/>
        <v>11.783381647698805</v>
      </c>
      <c r="T88" s="1">
        <f t="shared" si="17"/>
        <v>11.783381647698805</v>
      </c>
      <c r="U88" s="1">
        <v>26.794799999999999</v>
      </c>
      <c r="V88" s="1">
        <v>31.217600000000001</v>
      </c>
      <c r="W88" s="1">
        <v>18.117000000000001</v>
      </c>
      <c r="X88" s="1">
        <v>11.9848</v>
      </c>
      <c r="Y88" s="1">
        <v>61.713800000000013</v>
      </c>
      <c r="Z88" s="1">
        <v>54.811800000000012</v>
      </c>
      <c r="AA88" s="1" t="s">
        <v>128</v>
      </c>
      <c r="AB88" s="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31</v>
      </c>
      <c r="C89" s="1">
        <v>64.516000000000005</v>
      </c>
      <c r="D89" s="1">
        <v>248.19800000000001</v>
      </c>
      <c r="E89" s="1">
        <v>54.747</v>
      </c>
      <c r="F89" s="1">
        <v>228.155</v>
      </c>
      <c r="G89" s="7">
        <v>1</v>
      </c>
      <c r="H89" s="1">
        <v>55</v>
      </c>
      <c r="I89" s="1" t="s">
        <v>32</v>
      </c>
      <c r="J89" s="1">
        <v>85.3</v>
      </c>
      <c r="K89" s="1">
        <f t="shared" si="14"/>
        <v>-30.552999999999997</v>
      </c>
      <c r="L89" s="1"/>
      <c r="M89" s="1"/>
      <c r="N89" s="1"/>
      <c r="O89" s="1">
        <f t="shared" si="15"/>
        <v>10.949400000000001</v>
      </c>
      <c r="P89" s="5"/>
      <c r="Q89" s="5"/>
      <c r="R89" s="1"/>
      <c r="S89" s="1">
        <f t="shared" si="16"/>
        <v>20.837214824556597</v>
      </c>
      <c r="T89" s="1">
        <f t="shared" si="17"/>
        <v>20.837214824556597</v>
      </c>
      <c r="U89" s="1">
        <v>19.259799999999998</v>
      </c>
      <c r="V89" s="1">
        <v>25.962800000000001</v>
      </c>
      <c r="W89" s="1">
        <v>32.456400000000002</v>
      </c>
      <c r="X89" s="1">
        <v>30.171399999999998</v>
      </c>
      <c r="Y89" s="1">
        <v>51.722799999999992</v>
      </c>
      <c r="Z89" s="1">
        <v>40.894199999999998</v>
      </c>
      <c r="AA89" s="1" t="s">
        <v>68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31</v>
      </c>
      <c r="C90" s="1">
        <v>213.71299999999999</v>
      </c>
      <c r="D90" s="1">
        <v>119.26</v>
      </c>
      <c r="E90" s="1">
        <v>70.308999999999997</v>
      </c>
      <c r="F90" s="1">
        <v>232.108</v>
      </c>
      <c r="G90" s="7">
        <v>1</v>
      </c>
      <c r="H90" s="1">
        <v>55</v>
      </c>
      <c r="I90" s="1" t="s">
        <v>32</v>
      </c>
      <c r="J90" s="1">
        <v>70.900000000000006</v>
      </c>
      <c r="K90" s="1">
        <f t="shared" si="14"/>
        <v>-0.59100000000000819</v>
      </c>
      <c r="L90" s="1"/>
      <c r="M90" s="1"/>
      <c r="N90" s="1"/>
      <c r="O90" s="1">
        <f t="shared" si="15"/>
        <v>14.0618</v>
      </c>
      <c r="P90" s="5"/>
      <c r="Q90" s="5"/>
      <c r="R90" s="1"/>
      <c r="S90" s="1">
        <f t="shared" si="16"/>
        <v>16.50627942368687</v>
      </c>
      <c r="T90" s="1">
        <f t="shared" si="17"/>
        <v>16.50627942368687</v>
      </c>
      <c r="U90" s="1">
        <v>22.5686</v>
      </c>
      <c r="V90" s="1">
        <v>26.8246</v>
      </c>
      <c r="W90" s="1">
        <v>19.0382</v>
      </c>
      <c r="X90" s="1">
        <v>9.6633999999999993</v>
      </c>
      <c r="Y90" s="1">
        <v>43.9878</v>
      </c>
      <c r="Z90" s="1">
        <v>43.452599999999997</v>
      </c>
      <c r="AA90" s="1"/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31</v>
      </c>
      <c r="C91" s="1">
        <v>130.43700000000001</v>
      </c>
      <c r="D91" s="1">
        <v>147.89599999999999</v>
      </c>
      <c r="E91" s="1">
        <v>118.69199999999999</v>
      </c>
      <c r="F91" s="1">
        <v>152.042</v>
      </c>
      <c r="G91" s="7">
        <v>1</v>
      </c>
      <c r="H91" s="1">
        <v>60</v>
      </c>
      <c r="I91" s="1" t="s">
        <v>32</v>
      </c>
      <c r="J91" s="1">
        <v>110.3</v>
      </c>
      <c r="K91" s="1">
        <f t="shared" si="14"/>
        <v>8.3919999999999959</v>
      </c>
      <c r="L91" s="1"/>
      <c r="M91" s="1"/>
      <c r="N91" s="1"/>
      <c r="O91" s="1">
        <f t="shared" si="15"/>
        <v>23.738399999999999</v>
      </c>
      <c r="P91" s="5">
        <f t="shared" ref="P91:P93" si="20">10*O91-F91</f>
        <v>85.341999999999985</v>
      </c>
      <c r="Q91" s="5"/>
      <c r="R91" s="1"/>
      <c r="S91" s="1">
        <f t="shared" si="16"/>
        <v>10</v>
      </c>
      <c r="T91" s="1">
        <f t="shared" si="17"/>
        <v>6.4048967074444789</v>
      </c>
      <c r="U91" s="1">
        <v>18.747399999999999</v>
      </c>
      <c r="V91" s="1">
        <v>9.0376000000000012</v>
      </c>
      <c r="W91" s="1">
        <v>6.6093999999999991</v>
      </c>
      <c r="X91" s="1">
        <v>7.6412000000000004</v>
      </c>
      <c r="Y91" s="1">
        <v>16.501799999999999</v>
      </c>
      <c r="Z91" s="1">
        <v>18.321000000000002</v>
      </c>
      <c r="AA91" s="1"/>
      <c r="AB91" s="1">
        <f t="shared" si="18"/>
        <v>85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38</v>
      </c>
      <c r="C92" s="1">
        <v>134</v>
      </c>
      <c r="D92" s="1">
        <v>639</v>
      </c>
      <c r="E92" s="1">
        <v>270</v>
      </c>
      <c r="F92" s="1">
        <v>393</v>
      </c>
      <c r="G92" s="7">
        <v>0.3</v>
      </c>
      <c r="H92" s="1">
        <v>40</v>
      </c>
      <c r="I92" s="1" t="s">
        <v>32</v>
      </c>
      <c r="J92" s="1">
        <v>339</v>
      </c>
      <c r="K92" s="1">
        <f t="shared" si="14"/>
        <v>-69</v>
      </c>
      <c r="L92" s="1"/>
      <c r="M92" s="1"/>
      <c r="N92" s="1"/>
      <c r="O92" s="1">
        <f t="shared" si="15"/>
        <v>54</v>
      </c>
      <c r="P92" s="5">
        <f t="shared" si="20"/>
        <v>147</v>
      </c>
      <c r="Q92" s="5"/>
      <c r="R92" s="1"/>
      <c r="S92" s="1">
        <f t="shared" si="16"/>
        <v>10</v>
      </c>
      <c r="T92" s="1">
        <f t="shared" si="17"/>
        <v>7.2777777777777777</v>
      </c>
      <c r="U92" s="1">
        <v>120</v>
      </c>
      <c r="V92" s="1">
        <v>136.6</v>
      </c>
      <c r="W92" s="1">
        <v>55.2</v>
      </c>
      <c r="X92" s="1">
        <v>63.2</v>
      </c>
      <c r="Y92" s="1">
        <v>78.400000000000006</v>
      </c>
      <c r="Z92" s="1">
        <v>44.8</v>
      </c>
      <c r="AA92" s="1" t="s">
        <v>133</v>
      </c>
      <c r="AB92" s="1">
        <f t="shared" si="18"/>
        <v>44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38</v>
      </c>
      <c r="C93" s="1">
        <v>94</v>
      </c>
      <c r="D93" s="1">
        <v>539</v>
      </c>
      <c r="E93" s="1">
        <v>233</v>
      </c>
      <c r="F93" s="1">
        <v>286</v>
      </c>
      <c r="G93" s="7">
        <v>0.3</v>
      </c>
      <c r="H93" s="1">
        <v>40</v>
      </c>
      <c r="I93" s="1" t="s">
        <v>32</v>
      </c>
      <c r="J93" s="1">
        <v>298</v>
      </c>
      <c r="K93" s="1">
        <f t="shared" si="14"/>
        <v>-65</v>
      </c>
      <c r="L93" s="1"/>
      <c r="M93" s="1"/>
      <c r="N93" s="1"/>
      <c r="O93" s="1">
        <f t="shared" si="15"/>
        <v>46.6</v>
      </c>
      <c r="P93" s="5">
        <f t="shared" si="20"/>
        <v>180</v>
      </c>
      <c r="Q93" s="5"/>
      <c r="R93" s="1"/>
      <c r="S93" s="1">
        <f t="shared" si="16"/>
        <v>10</v>
      </c>
      <c r="T93" s="1">
        <f t="shared" si="17"/>
        <v>6.1373390557939915</v>
      </c>
      <c r="U93" s="1">
        <v>115</v>
      </c>
      <c r="V93" s="1">
        <v>138.80000000000001</v>
      </c>
      <c r="W93" s="1">
        <v>59.4</v>
      </c>
      <c r="X93" s="1">
        <v>64.400000000000006</v>
      </c>
      <c r="Y93" s="1">
        <v>78.2</v>
      </c>
      <c r="Z93" s="1">
        <v>46.4</v>
      </c>
      <c r="AA93" s="1" t="s">
        <v>133</v>
      </c>
      <c r="AB93" s="1">
        <f t="shared" si="18"/>
        <v>54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135</v>
      </c>
      <c r="B94" s="11" t="s">
        <v>38</v>
      </c>
      <c r="C94" s="11">
        <v>430</v>
      </c>
      <c r="D94" s="14">
        <v>366</v>
      </c>
      <c r="E94" s="25">
        <v>226</v>
      </c>
      <c r="F94" s="25">
        <v>522</v>
      </c>
      <c r="G94" s="12">
        <v>0</v>
      </c>
      <c r="H94" s="11">
        <v>40</v>
      </c>
      <c r="I94" s="11" t="s">
        <v>86</v>
      </c>
      <c r="J94" s="11">
        <v>249</v>
      </c>
      <c r="K94" s="11">
        <f t="shared" si="14"/>
        <v>-23</v>
      </c>
      <c r="L94" s="11"/>
      <c r="M94" s="11"/>
      <c r="N94" s="11"/>
      <c r="O94" s="11">
        <f t="shared" si="15"/>
        <v>45.2</v>
      </c>
      <c r="P94" s="13"/>
      <c r="Q94" s="13"/>
      <c r="R94" s="11"/>
      <c r="S94" s="11">
        <f t="shared" si="16"/>
        <v>11.54867256637168</v>
      </c>
      <c r="T94" s="11">
        <f t="shared" si="17"/>
        <v>11.54867256637168</v>
      </c>
      <c r="U94" s="11">
        <v>58.6</v>
      </c>
      <c r="V94" s="11">
        <v>57.4</v>
      </c>
      <c r="W94" s="11">
        <v>44.2</v>
      </c>
      <c r="X94" s="11">
        <v>56</v>
      </c>
      <c r="Y94" s="11">
        <v>74.8</v>
      </c>
      <c r="Z94" s="11">
        <v>63</v>
      </c>
      <c r="AA94" s="14" t="s">
        <v>136</v>
      </c>
      <c r="AB94" s="1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94" xr:uid="{6DEBB47E-5093-4143-AE04-B9DE2B4A04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2024-10-02T14:40:01Z</dcterms:created>
  <dcterms:modified xsi:type="dcterms:W3CDTF">2024-10-02T15:08:50Z</dcterms:modified>
</cp:coreProperties>
</file>