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10,24 ПОКОМ КИ филиалы\"/>
    </mc:Choice>
  </mc:AlternateContent>
  <xr:revisionPtr revIDLastSave="0" documentId="13_ncr:1_{94E1A745-BADF-4EB1-806A-C25338E9F0E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5" i="1" l="1"/>
  <c r="P94" i="1"/>
  <c r="P30" i="1"/>
  <c r="P19" i="1"/>
  <c r="P89" i="1"/>
  <c r="P33" i="1"/>
  <c r="P25" i="1"/>
  <c r="P22" i="1"/>
  <c r="AB80" i="1"/>
  <c r="AB28" i="1"/>
  <c r="AB24" i="1"/>
  <c r="AB18" i="1"/>
  <c r="E95" i="1"/>
  <c r="L95" i="1" s="1"/>
  <c r="O95" i="1" s="1"/>
  <c r="AB10" i="1"/>
  <c r="AB11" i="1"/>
  <c r="AB12" i="1"/>
  <c r="AB14" i="1"/>
  <c r="AB16" i="1"/>
  <c r="AB21" i="1"/>
  <c r="AB23" i="1"/>
  <c r="AB31" i="1"/>
  <c r="AB32" i="1"/>
  <c r="AB35" i="1"/>
  <c r="AB41" i="1"/>
  <c r="AB43" i="1"/>
  <c r="AB44" i="1"/>
  <c r="AB45" i="1"/>
  <c r="AB49" i="1"/>
  <c r="AB50" i="1"/>
  <c r="AB51" i="1"/>
  <c r="AB55" i="1"/>
  <c r="AB57" i="1"/>
  <c r="AB61" i="1"/>
  <c r="AB64" i="1"/>
  <c r="AB65" i="1"/>
  <c r="AB70" i="1"/>
  <c r="AB71" i="1"/>
  <c r="AB72" i="1"/>
  <c r="AB74" i="1"/>
  <c r="AB75" i="1"/>
  <c r="AB76" i="1"/>
  <c r="AB77" i="1"/>
  <c r="AB78" i="1"/>
  <c r="AB79" i="1"/>
  <c r="AB81" i="1"/>
  <c r="AB88" i="1"/>
  <c r="AB90" i="1"/>
  <c r="AB96" i="1"/>
  <c r="AB100" i="1"/>
  <c r="L7" i="1"/>
  <c r="O7" i="1" s="1"/>
  <c r="L8" i="1"/>
  <c r="O8" i="1" s="1"/>
  <c r="L9" i="1"/>
  <c r="O9" i="1" s="1"/>
  <c r="L10" i="1"/>
  <c r="O10" i="1" s="1"/>
  <c r="S10" i="1" s="1"/>
  <c r="L11" i="1"/>
  <c r="O11" i="1" s="1"/>
  <c r="S11" i="1" s="1"/>
  <c r="L12" i="1"/>
  <c r="O12" i="1" s="1"/>
  <c r="S12" i="1" s="1"/>
  <c r="L13" i="1"/>
  <c r="O13" i="1" s="1"/>
  <c r="L14" i="1"/>
  <c r="O14" i="1" s="1"/>
  <c r="S14" i="1" s="1"/>
  <c r="L15" i="1"/>
  <c r="O15" i="1" s="1"/>
  <c r="L16" i="1"/>
  <c r="O16" i="1" s="1"/>
  <c r="S16" i="1" s="1"/>
  <c r="L17" i="1"/>
  <c r="O17" i="1" s="1"/>
  <c r="L18" i="1"/>
  <c r="O18" i="1" s="1"/>
  <c r="L19" i="1"/>
  <c r="O19" i="1" s="1"/>
  <c r="L20" i="1"/>
  <c r="O20" i="1" s="1"/>
  <c r="AB20" i="1" s="1"/>
  <c r="L21" i="1"/>
  <c r="O21" i="1" s="1"/>
  <c r="S21" i="1" s="1"/>
  <c r="L22" i="1"/>
  <c r="O22" i="1" s="1"/>
  <c r="L23" i="1"/>
  <c r="O23" i="1" s="1"/>
  <c r="S23" i="1" s="1"/>
  <c r="L24" i="1"/>
  <c r="O24" i="1" s="1"/>
  <c r="L25" i="1"/>
  <c r="O25" i="1" s="1"/>
  <c r="L26" i="1"/>
  <c r="O26" i="1" s="1"/>
  <c r="AB26" i="1" s="1"/>
  <c r="L27" i="1"/>
  <c r="O27" i="1" s="1"/>
  <c r="L28" i="1"/>
  <c r="O28" i="1" s="1"/>
  <c r="L29" i="1"/>
  <c r="O29" i="1" s="1"/>
  <c r="L30" i="1"/>
  <c r="O30" i="1" s="1"/>
  <c r="AB30" i="1" s="1"/>
  <c r="L31" i="1"/>
  <c r="O31" i="1" s="1"/>
  <c r="S31" i="1" s="1"/>
  <c r="L32" i="1"/>
  <c r="O32" i="1" s="1"/>
  <c r="S32" i="1" s="1"/>
  <c r="L33" i="1"/>
  <c r="O33" i="1" s="1"/>
  <c r="L34" i="1"/>
  <c r="O34" i="1" s="1"/>
  <c r="P34" i="1" s="1"/>
  <c r="AB34" i="1" s="1"/>
  <c r="L35" i="1"/>
  <c r="O35" i="1" s="1"/>
  <c r="S35" i="1" s="1"/>
  <c r="L36" i="1"/>
  <c r="O36" i="1" s="1"/>
  <c r="L37" i="1"/>
  <c r="O37" i="1" s="1"/>
  <c r="L38" i="1"/>
  <c r="O38" i="1" s="1"/>
  <c r="L39" i="1"/>
  <c r="O39" i="1" s="1"/>
  <c r="L40" i="1"/>
  <c r="O40" i="1" s="1"/>
  <c r="L41" i="1"/>
  <c r="O41" i="1" s="1"/>
  <c r="S41" i="1" s="1"/>
  <c r="L42" i="1"/>
  <c r="O42" i="1" s="1"/>
  <c r="P42" i="1" s="1"/>
  <c r="AB42" i="1" s="1"/>
  <c r="L43" i="1"/>
  <c r="O43" i="1" s="1"/>
  <c r="S43" i="1" s="1"/>
  <c r="L44" i="1"/>
  <c r="O44" i="1" s="1"/>
  <c r="S44" i="1" s="1"/>
  <c r="L45" i="1"/>
  <c r="O45" i="1" s="1"/>
  <c r="S45" i="1" s="1"/>
  <c r="L46" i="1"/>
  <c r="O46" i="1" s="1"/>
  <c r="L47" i="1"/>
  <c r="O47" i="1" s="1"/>
  <c r="L48" i="1"/>
  <c r="O48" i="1" s="1"/>
  <c r="L49" i="1"/>
  <c r="O49" i="1" s="1"/>
  <c r="S49" i="1" s="1"/>
  <c r="L50" i="1"/>
  <c r="O50" i="1" s="1"/>
  <c r="S50" i="1" s="1"/>
  <c r="L51" i="1"/>
  <c r="O51" i="1" s="1"/>
  <c r="S51" i="1" s="1"/>
  <c r="L52" i="1"/>
  <c r="O52" i="1" s="1"/>
  <c r="P52" i="1" s="1"/>
  <c r="AB52" i="1" s="1"/>
  <c r="L53" i="1"/>
  <c r="O53" i="1" s="1"/>
  <c r="L54" i="1"/>
  <c r="O54" i="1" s="1"/>
  <c r="P54" i="1" s="1"/>
  <c r="AB54" i="1" s="1"/>
  <c r="L55" i="1"/>
  <c r="O55" i="1" s="1"/>
  <c r="S55" i="1" s="1"/>
  <c r="L56" i="1"/>
  <c r="O56" i="1" s="1"/>
  <c r="L57" i="1"/>
  <c r="O57" i="1" s="1"/>
  <c r="S57" i="1" s="1"/>
  <c r="L58" i="1"/>
  <c r="O58" i="1" s="1"/>
  <c r="P58" i="1" s="1"/>
  <c r="AB58" i="1" s="1"/>
  <c r="L59" i="1"/>
  <c r="O59" i="1" s="1"/>
  <c r="L60" i="1"/>
  <c r="O60" i="1" s="1"/>
  <c r="AB60" i="1" s="1"/>
  <c r="L61" i="1"/>
  <c r="O61" i="1" s="1"/>
  <c r="S61" i="1" s="1"/>
  <c r="L62" i="1"/>
  <c r="O62" i="1" s="1"/>
  <c r="L63" i="1"/>
  <c r="O63" i="1" s="1"/>
  <c r="L64" i="1"/>
  <c r="O64" i="1" s="1"/>
  <c r="S64" i="1" s="1"/>
  <c r="L65" i="1"/>
  <c r="O65" i="1" s="1"/>
  <c r="S65" i="1" s="1"/>
  <c r="L66" i="1"/>
  <c r="O66" i="1" s="1"/>
  <c r="L67" i="1"/>
  <c r="O67" i="1" s="1"/>
  <c r="L68" i="1"/>
  <c r="O68" i="1" s="1"/>
  <c r="L69" i="1"/>
  <c r="O69" i="1" s="1"/>
  <c r="L70" i="1"/>
  <c r="O70" i="1" s="1"/>
  <c r="S70" i="1" s="1"/>
  <c r="L71" i="1"/>
  <c r="O71" i="1" s="1"/>
  <c r="S71" i="1" s="1"/>
  <c r="L72" i="1"/>
  <c r="O72" i="1" s="1"/>
  <c r="S72" i="1" s="1"/>
  <c r="L73" i="1"/>
  <c r="O73" i="1" s="1"/>
  <c r="L74" i="1"/>
  <c r="O74" i="1" s="1"/>
  <c r="S74" i="1" s="1"/>
  <c r="L75" i="1"/>
  <c r="O75" i="1" s="1"/>
  <c r="S75" i="1" s="1"/>
  <c r="L76" i="1"/>
  <c r="O76" i="1" s="1"/>
  <c r="S76" i="1" s="1"/>
  <c r="L77" i="1"/>
  <c r="O77" i="1" s="1"/>
  <c r="S77" i="1" s="1"/>
  <c r="L78" i="1"/>
  <c r="O78" i="1" s="1"/>
  <c r="S78" i="1" s="1"/>
  <c r="L79" i="1"/>
  <c r="O79" i="1" s="1"/>
  <c r="S79" i="1" s="1"/>
  <c r="L80" i="1"/>
  <c r="O80" i="1" s="1"/>
  <c r="L81" i="1"/>
  <c r="O81" i="1" s="1"/>
  <c r="S81" i="1" s="1"/>
  <c r="L82" i="1"/>
  <c r="O82" i="1" s="1"/>
  <c r="L83" i="1"/>
  <c r="O83" i="1" s="1"/>
  <c r="L84" i="1"/>
  <c r="O84" i="1" s="1"/>
  <c r="L85" i="1"/>
  <c r="O85" i="1" s="1"/>
  <c r="L86" i="1"/>
  <c r="O86" i="1" s="1"/>
  <c r="L87" i="1"/>
  <c r="O87" i="1" s="1"/>
  <c r="L88" i="1"/>
  <c r="O88" i="1" s="1"/>
  <c r="S88" i="1" s="1"/>
  <c r="L89" i="1"/>
  <c r="O89" i="1" s="1"/>
  <c r="L90" i="1"/>
  <c r="O90" i="1" s="1"/>
  <c r="S90" i="1" s="1"/>
  <c r="L91" i="1"/>
  <c r="O91" i="1" s="1"/>
  <c r="L92" i="1"/>
  <c r="O92" i="1" s="1"/>
  <c r="T92" i="1" s="1"/>
  <c r="L93" i="1"/>
  <c r="O93" i="1" s="1"/>
  <c r="L94" i="1"/>
  <c r="O94" i="1" s="1"/>
  <c r="T94" i="1" s="1"/>
  <c r="L96" i="1"/>
  <c r="O96" i="1" s="1"/>
  <c r="T96" i="1" s="1"/>
  <c r="L97" i="1"/>
  <c r="O97" i="1" s="1"/>
  <c r="L98" i="1"/>
  <c r="O98" i="1" s="1"/>
  <c r="T98" i="1" s="1"/>
  <c r="L99" i="1"/>
  <c r="O99" i="1" s="1"/>
  <c r="L100" i="1"/>
  <c r="O100" i="1" s="1"/>
  <c r="T100" i="1" s="1"/>
  <c r="L101" i="1"/>
  <c r="O101" i="1" s="1"/>
  <c r="L102" i="1"/>
  <c r="O102" i="1" s="1"/>
  <c r="T102" i="1" s="1"/>
  <c r="L6" i="1"/>
  <c r="O6" i="1" s="1"/>
  <c r="P6" i="1" s="1"/>
  <c r="AB6" i="1" s="1"/>
  <c r="AB98" i="1" l="1"/>
  <c r="T101" i="1"/>
  <c r="AB101" i="1"/>
  <c r="T99" i="1"/>
  <c r="AB99" i="1"/>
  <c r="T97" i="1"/>
  <c r="AB97" i="1"/>
  <c r="T95" i="1"/>
  <c r="AB95" i="1"/>
  <c r="T93" i="1"/>
  <c r="AB93" i="1"/>
  <c r="AB91" i="1"/>
  <c r="AB89" i="1"/>
  <c r="P87" i="1"/>
  <c r="AB87" i="1" s="1"/>
  <c r="P85" i="1"/>
  <c r="AB85" i="1" s="1"/>
  <c r="AB83" i="1"/>
  <c r="P73" i="1"/>
  <c r="AB73" i="1" s="1"/>
  <c r="P69" i="1"/>
  <c r="AB69" i="1" s="1"/>
  <c r="AB67" i="1"/>
  <c r="P63" i="1"/>
  <c r="AB63" i="1" s="1"/>
  <c r="P59" i="1"/>
  <c r="AB59" i="1" s="1"/>
  <c r="P53" i="1"/>
  <c r="AB53" i="1" s="1"/>
  <c r="AB47" i="1"/>
  <c r="P39" i="1"/>
  <c r="AB39" i="1" s="1"/>
  <c r="P37" i="1"/>
  <c r="AB37" i="1" s="1"/>
  <c r="AB33" i="1"/>
  <c r="P29" i="1"/>
  <c r="AB29" i="1" s="1"/>
  <c r="P27" i="1"/>
  <c r="AB27" i="1" s="1"/>
  <c r="AB25" i="1"/>
  <c r="AB19" i="1"/>
  <c r="P17" i="1"/>
  <c r="AB17" i="1" s="1"/>
  <c r="AB15" i="1"/>
  <c r="AB13" i="1"/>
  <c r="P9" i="1"/>
  <c r="AB9" i="1" s="1"/>
  <c r="AB7" i="1"/>
  <c r="AB8" i="1"/>
  <c r="AB22" i="1"/>
  <c r="P36" i="1"/>
  <c r="AB36" i="1" s="1"/>
  <c r="P38" i="1"/>
  <c r="AB38" i="1" s="1"/>
  <c r="AB40" i="1"/>
  <c r="P46" i="1"/>
  <c r="AB46" i="1" s="1"/>
  <c r="AB48" i="1"/>
  <c r="P56" i="1"/>
  <c r="AB56" i="1" s="1"/>
  <c r="P62" i="1"/>
  <c r="AB62" i="1" s="1"/>
  <c r="P66" i="1"/>
  <c r="AB66" i="1" s="1"/>
  <c r="P68" i="1"/>
  <c r="AB68" i="1" s="1"/>
  <c r="AB82" i="1"/>
  <c r="AB84" i="1"/>
  <c r="AB86" i="1"/>
  <c r="P92" i="1"/>
  <c r="AB92" i="1" s="1"/>
  <c r="AB94" i="1"/>
  <c r="AB102" i="1"/>
  <c r="S80" i="1"/>
  <c r="S60" i="1"/>
  <c r="S58" i="1"/>
  <c r="S54" i="1"/>
  <c r="S52" i="1"/>
  <c r="S42" i="1"/>
  <c r="S34" i="1"/>
  <c r="S30" i="1"/>
  <c r="S28" i="1"/>
  <c r="S26" i="1"/>
  <c r="S24" i="1"/>
  <c r="S20" i="1"/>
  <c r="S18" i="1"/>
  <c r="S6" i="1"/>
  <c r="T6" i="1"/>
  <c r="S102" i="1"/>
  <c r="S100" i="1"/>
  <c r="S98" i="1"/>
  <c r="S96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94" i="1" l="1"/>
  <c r="S95" i="1"/>
  <c r="S36" i="1"/>
  <c r="S48" i="1"/>
  <c r="S68" i="1"/>
  <c r="P5" i="1"/>
  <c r="S92" i="1"/>
  <c r="S97" i="1"/>
  <c r="S8" i="1"/>
  <c r="S40" i="1"/>
  <c r="S62" i="1"/>
  <c r="S84" i="1"/>
  <c r="AB5" i="1"/>
  <c r="S93" i="1"/>
  <c r="S101" i="1"/>
  <c r="S99" i="1"/>
  <c r="S22" i="1"/>
  <c r="S38" i="1"/>
  <c r="S46" i="1"/>
  <c r="S56" i="1"/>
  <c r="S66" i="1"/>
  <c r="S82" i="1"/>
  <c r="S86" i="1"/>
  <c r="S7" i="1"/>
  <c r="S9" i="1"/>
  <c r="S13" i="1"/>
  <c r="S15" i="1"/>
  <c r="S17" i="1"/>
  <c r="S19" i="1"/>
  <c r="S25" i="1"/>
  <c r="S27" i="1"/>
  <c r="S29" i="1"/>
  <c r="S33" i="1"/>
  <c r="S37" i="1"/>
  <c r="S39" i="1"/>
  <c r="S47" i="1"/>
  <c r="S53" i="1"/>
  <c r="S59" i="1"/>
  <c r="S63" i="1"/>
  <c r="S67" i="1"/>
  <c r="S69" i="1"/>
  <c r="S73" i="1"/>
  <c r="S83" i="1"/>
  <c r="S85" i="1"/>
  <c r="S87" i="1"/>
  <c r="S89" i="1"/>
  <c r="S91" i="1"/>
  <c r="K5" i="1"/>
</calcChain>
</file>

<file path=xl/sharedStrings.xml><?xml version="1.0" encoding="utf-8"?>
<sst xmlns="http://schemas.openxmlformats.org/spreadsheetml/2006/main" count="382" uniqueCount="146">
  <si>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</si>
  <si>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</si>
  <si>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</si>
  <si>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</si>
  <si>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</si>
  <si>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</si>
  <si>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</si>
  <si>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</si>
  <si>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</si>
  <si>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</si>
  <si>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</si>
  <si>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</si>
  <si>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</si>
  <si>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</si>
  <si>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</si>
  <si>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</si>
  <si>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</si>
  <si>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</si>
  <si>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</si>
  <si>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</si>
  <si>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</si>
  <si>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</si>
  <si>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30,09,</t>
  </si>
  <si>
    <t>02,10,</t>
  </si>
  <si>
    <t>26,09,</t>
  </si>
  <si>
    <t>25,09,</t>
  </si>
  <si>
    <t>19,09,</t>
  </si>
  <si>
    <t>18,09,</t>
  </si>
  <si>
    <t>12,09,</t>
  </si>
  <si>
    <t>11,09,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</si>
  <si>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</si>
  <si>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</si>
  <si>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</si>
  <si>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</si>
  <si>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</si>
  <si>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</si>
  <si>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</si>
  <si>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</si>
  <si>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</si>
  <si>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</si>
  <si>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</si>
  <si>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</si>
  <si>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новинка (Сарана)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</si>
  <si>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</si>
  <si>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</si>
  <si>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</si>
  <si>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</si>
  <si>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</si>
  <si>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-60%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</si>
  <si>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</si>
  <si>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</si>
  <si>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</si>
  <si>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</si>
  <si>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</si>
  <si>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</si>
  <si>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</si>
  <si>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</si>
  <si>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</si>
  <si>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</si>
  <si>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</si>
  <si>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</si>
  <si>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</si>
  <si>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</si>
  <si>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</si>
  <si>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</si>
  <si>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</si>
  <si>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>-70%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</si>
  <si>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</si>
  <si>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</si>
  <si>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вывод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</si>
  <si>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</si>
  <si>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</si>
  <si>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</si>
  <si>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</si>
  <si>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</si>
  <si>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</si>
  <si>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</si>
  <si>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</si>
  <si>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</si>
  <si>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</si>
  <si>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</si>
  <si>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</si>
  <si>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</si>
  <si>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</si>
  <si>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</si>
  <si>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</si>
  <si>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</si>
  <si>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</si>
  <si>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</si>
  <si>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</si>
  <si>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</si>
  <si>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</si>
  <si>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</si>
  <si>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</si>
  <si>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</si>
  <si>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</si>
  <si>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</si>
  <si>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</si>
  <si>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с 05,09 заказываем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</si>
  <si>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</si>
  <si>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</si>
  <si>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</si>
  <si>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</si>
  <si>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</si>
  <si>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</si>
  <si>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</si>
  <si>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</si>
  <si>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362  Колбаса Филейбургская с душистым чесноком, ВЕС, ТМ Баварушка 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</si>
  <si>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</si>
  <si>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</si>
  <si>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</si>
  <si>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</si>
  <si>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</si>
  <si>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</si>
  <si>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</si>
  <si>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</si>
  <si>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</si>
  <si>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</si>
  <si>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</si>
  <si>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</si>
  <si>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</si>
  <si>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>нужно увеличить продажи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</si>
  <si>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</si>
  <si>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</si>
  <si>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</si>
  <si>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</si>
  <si>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</si>
  <si>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</si>
  <si>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>вывод / нужно увеличить продажи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</si>
  <si>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</si>
  <si>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</si>
  <si>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</si>
  <si>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</si>
  <si>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</si>
  <si>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есть дубль</t>
  </si>
  <si>
    <t xml:space="preserve"> 458  Сосиски Молочные 0,2кг ГОСТ ТМ Вязанка  ПОКОМ</t>
  </si>
  <si>
    <t xml:space="preserve"> 460  Колбаса Стародворская Традиционная ВЕС ТМ Стародворье в оболочке полиамид. ПОКОМ</t>
  </si>
  <si>
    <t>новинка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</si>
  <si>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</si>
  <si>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</si>
  <si>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</si>
  <si>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</si>
  <si>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</si>
  <si>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новинка, SU002011</t>
  </si>
  <si>
    <t>заказ</t>
  </si>
  <si>
    <t>05,10,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</si>
</sst>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2" xfId="1" applyNumberFormat="1" applyFill="1" applyBorder="1"/>
    <xf numFmtId="164" fontId="1" fillId="8" borderId="1" xfId="1" applyNumberFormat="1" applyFill="1"/>
    <xf numFmtId="164" fontId="4" fillId="6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4" borderId="1" xfId="1" applyNumberFormat="1" applyFill="1"/>
    <xf numFmtId="164" fontId="3" fillId="4" borderId="1" xfId="1" applyNumberFormat="1" applyFon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7" sqref="R7"/>
    </sheetView>
  </sheetViews>
  <sheetFormatPr defaultRowHeight="15" x14ac:dyDescent="0.25"/>
  <cols>
    <col min="1" max="1" width="60" customWidth="1"/>
    <col min="2" max="2" width="3.5703125" customWidth="1"/>
    <col min="3" max="6" width="6.7109375" customWidth="1"/>
    <col min="7" max="7" width="5" style="7" customWidth="1"/>
    <col min="8" max="8" width="5" customWidth="1"/>
    <col min="9" max="9" width="12.7109375" bestFit="1" customWidth="1"/>
    <col min="10" max="17" width="7.28515625" customWidth="1"/>
    <col min="18" max="18" width="21.28515625" customWidth="1"/>
    <col min="19" max="20" width="5.42578125" customWidth="1"/>
    <col min="21" max="26" width="6" customWidth="1"/>
    <col min="27" max="27" width="32.28515625" bestFit="1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144</v>
      </c>
      <c r="Q3" s="8" t="s">
        <v>15</v>
      </c>
      <c r="R3" s="8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145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3">
        <f>SUM(E6:E499)</f>
        <v>32507.914000000004</v>
      </c>
      <c r="F5" s="3">
        <f>SUM(F6:F499)</f>
        <v>23732.642999999996</v>
      </c>
      <c r="G5" s="5"/>
      <c r="H5" s="1"/>
      <c r="I5" s="1"/>
      <c r="J5" s="3">
        <f t="shared" ref="J5:Q5" si="0">SUM(J6:J499)</f>
        <v>33123.216</v>
      </c>
      <c r="K5" s="3">
        <f t="shared" si="0"/>
        <v>-615.30200000000127</v>
      </c>
      <c r="L5" s="3">
        <f t="shared" si="0"/>
        <v>15985.753999999999</v>
      </c>
      <c r="M5" s="3">
        <f t="shared" si="0"/>
        <v>16522.160000000003</v>
      </c>
      <c r="N5" s="3">
        <f t="shared" si="0"/>
        <v>7045.4398800000017</v>
      </c>
      <c r="O5" s="3">
        <f t="shared" si="0"/>
        <v>3197.1507999999999</v>
      </c>
      <c r="P5" s="3">
        <f t="shared" si="0"/>
        <v>6229.5520399999996</v>
      </c>
      <c r="Q5" s="3">
        <f t="shared" si="0"/>
        <v>0</v>
      </c>
      <c r="R5" s="1"/>
      <c r="S5" s="1"/>
      <c r="T5" s="1"/>
      <c r="U5" s="3">
        <f t="shared" ref="U5:Z5" si="1">SUM(U6:U499)</f>
        <v>3764.2370000000001</v>
      </c>
      <c r="V5" s="3">
        <f t="shared" si="1"/>
        <v>3757.8924000000006</v>
      </c>
      <c r="W5" s="3">
        <f t="shared" si="1"/>
        <v>3343.366</v>
      </c>
      <c r="X5" s="3">
        <f t="shared" si="1"/>
        <v>3342.8720000000003</v>
      </c>
      <c r="Y5" s="3">
        <f t="shared" si="1"/>
        <v>3884.1052000000009</v>
      </c>
      <c r="Z5" s="3">
        <f t="shared" si="1"/>
        <v>3874.9242000000008</v>
      </c>
      <c r="AA5" s="1"/>
      <c r="AB5" s="3">
        <f>SUM(AB6:AB499)</f>
        <v>5939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112.176</v>
      </c>
      <c r="D6" s="1">
        <v>167.83099999999999</v>
      </c>
      <c r="E6" s="1">
        <v>101.976</v>
      </c>
      <c r="F6" s="1">
        <v>155.03800000000001</v>
      </c>
      <c r="G6" s="5">
        <v>1</v>
      </c>
      <c r="H6" s="1">
        <v>50</v>
      </c>
      <c r="I6" s="1" t="s">
        <v>32</v>
      </c>
      <c r="J6" s="1">
        <v>95.75</v>
      </c>
      <c r="K6" s="1">
        <f t="shared" ref="K6:K37" si="2">E6-J6</f>
        <v>6.2259999999999991</v>
      </c>
      <c r="L6" s="1">
        <f>E6-M6</f>
        <v>101.976</v>
      </c>
      <c r="M6" s="1"/>
      <c r="N6" s="1">
        <v>11.87419999999997</v>
      </c>
      <c r="O6" s="1">
        <f t="shared" ref="O6:O37" si="3">L6/5</f>
        <v>20.395199999999999</v>
      </c>
      <c r="P6" s="4">
        <f>10*O6-N6-F6</f>
        <v>37.039800000000014</v>
      </c>
      <c r="Q6" s="4"/>
      <c r="R6" s="1"/>
      <c r="S6" s="1">
        <f>(F6+N6+P6)/O6</f>
        <v>10</v>
      </c>
      <c r="T6" s="1">
        <f>(F6+N6)/O6</f>
        <v>8.1838962108731454</v>
      </c>
      <c r="U6" s="1">
        <v>21.5078</v>
      </c>
      <c r="V6" s="1">
        <v>22.508600000000001</v>
      </c>
      <c r="W6" s="1">
        <v>22.690999999999999</v>
      </c>
      <c r="X6" s="1">
        <v>19.783000000000001</v>
      </c>
      <c r="Y6" s="1">
        <v>23.9758</v>
      </c>
      <c r="Z6" s="1">
        <v>23.371200000000002</v>
      </c>
      <c r="AA6" s="1"/>
      <c r="AB6" s="1">
        <f t="shared" ref="AB6:AB37" si="4">ROUND(P6*G6,0)</f>
        <v>37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31</v>
      </c>
      <c r="C7" s="1">
        <v>138.12</v>
      </c>
      <c r="D7" s="1">
        <v>788.68600000000004</v>
      </c>
      <c r="E7" s="1">
        <v>279.26</v>
      </c>
      <c r="F7" s="1">
        <v>577.01</v>
      </c>
      <c r="G7" s="5">
        <v>1</v>
      </c>
      <c r="H7" s="1">
        <v>45</v>
      </c>
      <c r="I7" s="1" t="s">
        <v>32</v>
      </c>
      <c r="J7" s="1">
        <v>309.01400000000001</v>
      </c>
      <c r="K7" s="1">
        <f t="shared" si="2"/>
        <v>-29.754000000000019</v>
      </c>
      <c r="L7" s="1">
        <f t="shared" ref="L7:L70" si="5">E7-M7</f>
        <v>61.187999999999988</v>
      </c>
      <c r="M7" s="1">
        <v>218.072</v>
      </c>
      <c r="N7" s="1">
        <v>291.12199999999979</v>
      </c>
      <c r="O7" s="1">
        <f t="shared" si="3"/>
        <v>12.237599999999997</v>
      </c>
      <c r="P7" s="4"/>
      <c r="Q7" s="4"/>
      <c r="R7" s="1"/>
      <c r="S7" s="1">
        <f t="shared" ref="S7:S70" si="6">(F7+N7+P7)/O7</f>
        <v>70.939726743805977</v>
      </c>
      <c r="T7" s="1">
        <f t="shared" ref="T7:T70" si="7">(F7+N7)/O7</f>
        <v>70.939726743805977</v>
      </c>
      <c r="U7" s="1">
        <v>78.636399999999995</v>
      </c>
      <c r="V7" s="1">
        <v>71.273600000000002</v>
      </c>
      <c r="W7" s="1">
        <v>45.989800000000002</v>
      </c>
      <c r="X7" s="1">
        <v>48.360999999999997</v>
      </c>
      <c r="Y7" s="1">
        <v>76.147400000000005</v>
      </c>
      <c r="Z7" s="1">
        <v>83.744200000000006</v>
      </c>
      <c r="AA7" s="1"/>
      <c r="AB7" s="1">
        <f t="shared" si="4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22" t="s">
        <v>34</v>
      </c>
      <c r="B8" s="1" t="s">
        <v>31</v>
      </c>
      <c r="C8" s="1">
        <v>180.756</v>
      </c>
      <c r="D8" s="1">
        <v>1193.0899999999999</v>
      </c>
      <c r="E8" s="1">
        <v>709.947</v>
      </c>
      <c r="F8" s="1">
        <v>541.54600000000005</v>
      </c>
      <c r="G8" s="5">
        <v>1</v>
      </c>
      <c r="H8" s="1">
        <v>45</v>
      </c>
      <c r="I8" s="1" t="s">
        <v>32</v>
      </c>
      <c r="J8" s="1">
        <v>722.154</v>
      </c>
      <c r="K8" s="1">
        <f t="shared" si="2"/>
        <v>-12.206999999999994</v>
      </c>
      <c r="L8" s="1">
        <f t="shared" si="5"/>
        <v>350.42399999999998</v>
      </c>
      <c r="M8" s="1">
        <v>359.52300000000002</v>
      </c>
      <c r="N8" s="1">
        <v>200</v>
      </c>
      <c r="O8" s="1">
        <f t="shared" si="3"/>
        <v>70.084800000000001</v>
      </c>
      <c r="P8" s="4"/>
      <c r="Q8" s="4"/>
      <c r="R8" s="1"/>
      <c r="S8" s="1">
        <f t="shared" si="6"/>
        <v>10.580696527635094</v>
      </c>
      <c r="T8" s="1">
        <f t="shared" si="7"/>
        <v>10.580696527635094</v>
      </c>
      <c r="U8" s="1">
        <v>79.034999999999997</v>
      </c>
      <c r="V8" s="1">
        <v>80.051200000000009</v>
      </c>
      <c r="W8" s="1">
        <v>78.944600000000008</v>
      </c>
      <c r="X8" s="1">
        <v>67.539600000000007</v>
      </c>
      <c r="Y8" s="1">
        <v>109.9558</v>
      </c>
      <c r="Z8" s="1">
        <v>117.3306</v>
      </c>
      <c r="AA8" s="1"/>
      <c r="AB8" s="1">
        <f t="shared" si="4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35</v>
      </c>
      <c r="B9" s="1" t="s">
        <v>31</v>
      </c>
      <c r="C9" s="1">
        <v>223.80099999999999</v>
      </c>
      <c r="D9" s="1">
        <v>159.94399999999999</v>
      </c>
      <c r="E9" s="1">
        <v>221.99600000000001</v>
      </c>
      <c r="F9" s="1">
        <v>140.17699999999999</v>
      </c>
      <c r="G9" s="5">
        <v>1</v>
      </c>
      <c r="H9" s="1">
        <v>40</v>
      </c>
      <c r="I9" s="1" t="s">
        <v>32</v>
      </c>
      <c r="J9" s="1">
        <v>207.26400000000001</v>
      </c>
      <c r="K9" s="1">
        <f t="shared" si="2"/>
        <v>14.731999999999999</v>
      </c>
      <c r="L9" s="1">
        <f t="shared" si="5"/>
        <v>145.43200000000002</v>
      </c>
      <c r="M9" s="1">
        <v>76.563999999999993</v>
      </c>
      <c r="N9" s="1">
        <v>23.806000000000012</v>
      </c>
      <c r="O9" s="1">
        <f t="shared" si="3"/>
        <v>29.086400000000005</v>
      </c>
      <c r="P9" s="4">
        <f t="shared" ref="P9" si="8">10*O9-N9-F9</f>
        <v>126.881</v>
      </c>
      <c r="Q9" s="4"/>
      <c r="R9" s="1"/>
      <c r="S9" s="1">
        <f t="shared" si="6"/>
        <v>10</v>
      </c>
      <c r="T9" s="1">
        <f t="shared" si="7"/>
        <v>5.637789482369767</v>
      </c>
      <c r="U9" s="1">
        <v>24.687000000000001</v>
      </c>
      <c r="V9" s="1">
        <v>23.754000000000001</v>
      </c>
      <c r="W9" s="1">
        <v>31.9816</v>
      </c>
      <c r="X9" s="1">
        <v>31.287600000000001</v>
      </c>
      <c r="Y9" s="1">
        <v>24.448599999999999</v>
      </c>
      <c r="Z9" s="1">
        <v>29.818000000000001</v>
      </c>
      <c r="AA9" s="1"/>
      <c r="AB9" s="1">
        <f t="shared" si="4"/>
        <v>127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3" t="s">
        <v>36</v>
      </c>
      <c r="B10" s="13" t="s">
        <v>37</v>
      </c>
      <c r="C10" s="13"/>
      <c r="D10" s="13"/>
      <c r="E10" s="13"/>
      <c r="F10" s="13"/>
      <c r="G10" s="14">
        <v>0</v>
      </c>
      <c r="H10" s="13">
        <v>45</v>
      </c>
      <c r="I10" s="13" t="s">
        <v>32</v>
      </c>
      <c r="J10" s="13">
        <v>5</v>
      </c>
      <c r="K10" s="13">
        <f t="shared" si="2"/>
        <v>-5</v>
      </c>
      <c r="L10" s="13">
        <f t="shared" si="5"/>
        <v>0</v>
      </c>
      <c r="M10" s="13"/>
      <c r="N10" s="13">
        <v>0</v>
      </c>
      <c r="O10" s="13">
        <f t="shared" si="3"/>
        <v>0</v>
      </c>
      <c r="P10" s="15"/>
      <c r="Q10" s="15"/>
      <c r="R10" s="13"/>
      <c r="S10" s="13" t="e">
        <f t="shared" si="6"/>
        <v>#DIV/0!</v>
      </c>
      <c r="T10" s="13" t="e">
        <f t="shared" si="7"/>
        <v>#DIV/0!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 t="s">
        <v>38</v>
      </c>
      <c r="AB10" s="13">
        <f t="shared" si="4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3" t="s">
        <v>39</v>
      </c>
      <c r="B11" s="13" t="s">
        <v>37</v>
      </c>
      <c r="C11" s="13"/>
      <c r="D11" s="13"/>
      <c r="E11" s="13"/>
      <c r="F11" s="13"/>
      <c r="G11" s="14">
        <v>0</v>
      </c>
      <c r="H11" s="13">
        <v>45</v>
      </c>
      <c r="I11" s="13" t="s">
        <v>32</v>
      </c>
      <c r="J11" s="13">
        <v>5</v>
      </c>
      <c r="K11" s="13">
        <f t="shared" si="2"/>
        <v>-5</v>
      </c>
      <c r="L11" s="13">
        <f t="shared" si="5"/>
        <v>0</v>
      </c>
      <c r="M11" s="13"/>
      <c r="N11" s="13">
        <v>0</v>
      </c>
      <c r="O11" s="13">
        <f t="shared" si="3"/>
        <v>0</v>
      </c>
      <c r="P11" s="15"/>
      <c r="Q11" s="15"/>
      <c r="R11" s="13"/>
      <c r="S11" s="13" t="e">
        <f t="shared" si="6"/>
        <v>#DIV/0!</v>
      </c>
      <c r="T11" s="13" t="e">
        <f t="shared" si="7"/>
        <v>#DIV/0!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 t="s">
        <v>38</v>
      </c>
      <c r="AB11" s="13">
        <f t="shared" si="4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3" t="s">
        <v>40</v>
      </c>
      <c r="B12" s="13" t="s">
        <v>37</v>
      </c>
      <c r="C12" s="13"/>
      <c r="D12" s="13"/>
      <c r="E12" s="13"/>
      <c r="F12" s="13"/>
      <c r="G12" s="14">
        <v>0</v>
      </c>
      <c r="H12" s="13">
        <v>180</v>
      </c>
      <c r="I12" s="13" t="s">
        <v>32</v>
      </c>
      <c r="J12" s="13"/>
      <c r="K12" s="13">
        <f t="shared" si="2"/>
        <v>0</v>
      </c>
      <c r="L12" s="13">
        <f t="shared" si="5"/>
        <v>0</v>
      </c>
      <c r="M12" s="13"/>
      <c r="N12" s="13">
        <v>0</v>
      </c>
      <c r="O12" s="13">
        <f t="shared" si="3"/>
        <v>0</v>
      </c>
      <c r="P12" s="15"/>
      <c r="Q12" s="15"/>
      <c r="R12" s="13"/>
      <c r="S12" s="13" t="e">
        <f t="shared" si="6"/>
        <v>#DIV/0!</v>
      </c>
      <c r="T12" s="13" t="e">
        <f t="shared" si="7"/>
        <v>#DIV/0!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 t="s">
        <v>38</v>
      </c>
      <c r="AB12" s="13">
        <f t="shared" si="4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41</v>
      </c>
      <c r="B13" s="1" t="s">
        <v>37</v>
      </c>
      <c r="C13" s="1">
        <v>60</v>
      </c>
      <c r="D13" s="1">
        <v>24</v>
      </c>
      <c r="E13" s="1">
        <v>32</v>
      </c>
      <c r="F13" s="1">
        <v>24</v>
      </c>
      <c r="G13" s="5">
        <v>0.3</v>
      </c>
      <c r="H13" s="1">
        <v>40</v>
      </c>
      <c r="I13" s="1" t="s">
        <v>32</v>
      </c>
      <c r="J13" s="1">
        <v>43</v>
      </c>
      <c r="K13" s="1">
        <f t="shared" si="2"/>
        <v>-11</v>
      </c>
      <c r="L13" s="1">
        <f t="shared" si="5"/>
        <v>32</v>
      </c>
      <c r="M13" s="1"/>
      <c r="N13" s="1">
        <v>108</v>
      </c>
      <c r="O13" s="1">
        <f t="shared" si="3"/>
        <v>6.4</v>
      </c>
      <c r="P13" s="4"/>
      <c r="Q13" s="4"/>
      <c r="R13" s="1"/>
      <c r="S13" s="1">
        <f t="shared" si="6"/>
        <v>20.625</v>
      </c>
      <c r="T13" s="1">
        <f t="shared" si="7"/>
        <v>20.625</v>
      </c>
      <c r="U13" s="1">
        <v>12</v>
      </c>
      <c r="V13" s="1">
        <v>5.6</v>
      </c>
      <c r="W13" s="1">
        <v>0</v>
      </c>
      <c r="X13" s="1">
        <v>0</v>
      </c>
      <c r="Y13" s="1">
        <v>0</v>
      </c>
      <c r="Z13" s="1">
        <v>0</v>
      </c>
      <c r="AA13" s="1" t="s">
        <v>42</v>
      </c>
      <c r="AB13" s="1">
        <f t="shared" si="4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3" t="s">
        <v>43</v>
      </c>
      <c r="B14" s="13" t="s">
        <v>37</v>
      </c>
      <c r="C14" s="13"/>
      <c r="D14" s="13"/>
      <c r="E14" s="13"/>
      <c r="F14" s="13"/>
      <c r="G14" s="14">
        <v>0</v>
      </c>
      <c r="H14" s="13">
        <v>50</v>
      </c>
      <c r="I14" s="13" t="s">
        <v>32</v>
      </c>
      <c r="J14" s="13"/>
      <c r="K14" s="13">
        <f t="shared" si="2"/>
        <v>0</v>
      </c>
      <c r="L14" s="13">
        <f t="shared" si="5"/>
        <v>0</v>
      </c>
      <c r="M14" s="13"/>
      <c r="N14" s="13">
        <v>0</v>
      </c>
      <c r="O14" s="13">
        <f t="shared" si="3"/>
        <v>0</v>
      </c>
      <c r="P14" s="15"/>
      <c r="Q14" s="15"/>
      <c r="R14" s="13"/>
      <c r="S14" s="13" t="e">
        <f t="shared" si="6"/>
        <v>#DIV/0!</v>
      </c>
      <c r="T14" s="13" t="e">
        <f t="shared" si="7"/>
        <v>#DIV/0!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 t="s">
        <v>38</v>
      </c>
      <c r="AB14" s="13">
        <f t="shared" si="4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44</v>
      </c>
      <c r="B15" s="1" t="s">
        <v>37</v>
      </c>
      <c r="C15" s="1"/>
      <c r="D15" s="1">
        <v>435</v>
      </c>
      <c r="E15" s="1">
        <v>29</v>
      </c>
      <c r="F15" s="1">
        <v>405</v>
      </c>
      <c r="G15" s="5">
        <v>0.17</v>
      </c>
      <c r="H15" s="1">
        <v>180</v>
      </c>
      <c r="I15" s="1" t="s">
        <v>32</v>
      </c>
      <c r="J15" s="1">
        <v>32</v>
      </c>
      <c r="K15" s="1">
        <f t="shared" si="2"/>
        <v>-3</v>
      </c>
      <c r="L15" s="1">
        <f t="shared" si="5"/>
        <v>-1</v>
      </c>
      <c r="M15" s="1">
        <v>30</v>
      </c>
      <c r="N15" s="1">
        <v>96.600000000000023</v>
      </c>
      <c r="O15" s="1">
        <f t="shared" si="3"/>
        <v>-0.2</v>
      </c>
      <c r="P15" s="4"/>
      <c r="Q15" s="4"/>
      <c r="R15" s="1"/>
      <c r="S15" s="1">
        <f t="shared" si="6"/>
        <v>-2508</v>
      </c>
      <c r="T15" s="1">
        <f t="shared" si="7"/>
        <v>-2508</v>
      </c>
      <c r="U15" s="1">
        <v>45</v>
      </c>
      <c r="V15" s="1">
        <v>49.8</v>
      </c>
      <c r="W15" s="1">
        <v>11.2</v>
      </c>
      <c r="X15" s="1">
        <v>9.1999999999999993</v>
      </c>
      <c r="Y15" s="1">
        <v>3.4</v>
      </c>
      <c r="Z15" s="1">
        <v>10.199999999999999</v>
      </c>
      <c r="AA15" s="1"/>
      <c r="AB15" s="1">
        <f t="shared" si="4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3" t="s">
        <v>45</v>
      </c>
      <c r="B16" s="13" t="s">
        <v>37</v>
      </c>
      <c r="C16" s="13"/>
      <c r="D16" s="13"/>
      <c r="E16" s="13"/>
      <c r="F16" s="13"/>
      <c r="G16" s="14">
        <v>0</v>
      </c>
      <c r="H16" s="13">
        <v>50</v>
      </c>
      <c r="I16" s="13" t="s">
        <v>32</v>
      </c>
      <c r="J16" s="13"/>
      <c r="K16" s="13">
        <f t="shared" si="2"/>
        <v>0</v>
      </c>
      <c r="L16" s="13">
        <f t="shared" si="5"/>
        <v>0</v>
      </c>
      <c r="M16" s="13"/>
      <c r="N16" s="13">
        <v>0</v>
      </c>
      <c r="O16" s="13">
        <f t="shared" si="3"/>
        <v>0</v>
      </c>
      <c r="P16" s="15"/>
      <c r="Q16" s="15"/>
      <c r="R16" s="13"/>
      <c r="S16" s="13" t="e">
        <f t="shared" si="6"/>
        <v>#DIV/0!</v>
      </c>
      <c r="T16" s="13" t="e">
        <f t="shared" si="7"/>
        <v>#DIV/0!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 t="s">
        <v>38</v>
      </c>
      <c r="AB16" s="13">
        <f t="shared" si="4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46</v>
      </c>
      <c r="B17" s="1" t="s">
        <v>37</v>
      </c>
      <c r="C17" s="1">
        <v>101</v>
      </c>
      <c r="D17" s="1">
        <v>144</v>
      </c>
      <c r="E17" s="1">
        <v>83</v>
      </c>
      <c r="F17" s="1">
        <v>147</v>
      </c>
      <c r="G17" s="5">
        <v>0.35</v>
      </c>
      <c r="H17" s="1">
        <v>50</v>
      </c>
      <c r="I17" s="1" t="s">
        <v>32</v>
      </c>
      <c r="J17" s="1">
        <v>83</v>
      </c>
      <c r="K17" s="1">
        <f t="shared" si="2"/>
        <v>0</v>
      </c>
      <c r="L17" s="1">
        <f t="shared" si="5"/>
        <v>83</v>
      </c>
      <c r="M17" s="1"/>
      <c r="N17" s="1">
        <v>0</v>
      </c>
      <c r="O17" s="1">
        <f t="shared" si="3"/>
        <v>16.600000000000001</v>
      </c>
      <c r="P17" s="4">
        <f t="shared" ref="P17" si="9">10*O17-N17-F17</f>
        <v>19</v>
      </c>
      <c r="Q17" s="4"/>
      <c r="R17" s="1"/>
      <c r="S17" s="1">
        <f t="shared" si="6"/>
        <v>10</v>
      </c>
      <c r="T17" s="1">
        <f t="shared" si="7"/>
        <v>8.8554216867469879</v>
      </c>
      <c r="U17" s="1">
        <v>17.600000000000001</v>
      </c>
      <c r="V17" s="1">
        <v>20.2</v>
      </c>
      <c r="W17" s="1">
        <v>21.4</v>
      </c>
      <c r="X17" s="1">
        <v>18.8</v>
      </c>
      <c r="Y17" s="1">
        <v>9.1999999999999993</v>
      </c>
      <c r="Z17" s="1">
        <v>10.199999999999999</v>
      </c>
      <c r="AA17" s="1"/>
      <c r="AB17" s="1">
        <f t="shared" si="4"/>
        <v>7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9" t="s">
        <v>47</v>
      </c>
      <c r="B18" s="19" t="s">
        <v>31</v>
      </c>
      <c r="C18" s="19">
        <v>344.92899999999997</v>
      </c>
      <c r="D18" s="19">
        <v>395.08300000000003</v>
      </c>
      <c r="E18" s="19">
        <v>319.69799999999998</v>
      </c>
      <c r="F18" s="19">
        <v>319.81200000000001</v>
      </c>
      <c r="G18" s="20">
        <v>1</v>
      </c>
      <c r="H18" s="19">
        <v>55</v>
      </c>
      <c r="I18" s="19" t="s">
        <v>32</v>
      </c>
      <c r="J18" s="19">
        <v>398.15</v>
      </c>
      <c r="K18" s="19">
        <f t="shared" si="2"/>
        <v>-78.451999999999998</v>
      </c>
      <c r="L18" s="19">
        <f t="shared" si="5"/>
        <v>267.82399999999996</v>
      </c>
      <c r="M18" s="19">
        <v>51.874000000000002</v>
      </c>
      <c r="N18" s="19">
        <v>293.01160000000021</v>
      </c>
      <c r="O18" s="19">
        <f t="shared" si="3"/>
        <v>53.564799999999991</v>
      </c>
      <c r="P18" s="21"/>
      <c r="Q18" s="21"/>
      <c r="R18" s="19"/>
      <c r="S18" s="19">
        <f t="shared" si="6"/>
        <v>11.440789473684216</v>
      </c>
      <c r="T18" s="19">
        <f t="shared" si="7"/>
        <v>11.440789473684216</v>
      </c>
      <c r="U18" s="19">
        <v>103.2604</v>
      </c>
      <c r="V18" s="19">
        <v>90.805399999999992</v>
      </c>
      <c r="W18" s="19">
        <v>64.597200000000001</v>
      </c>
      <c r="X18" s="19">
        <v>61.576800000000013</v>
      </c>
      <c r="Y18" s="19">
        <v>96.5762</v>
      </c>
      <c r="Z18" s="19">
        <v>92.752399999999994</v>
      </c>
      <c r="AA18" s="19" t="s">
        <v>48</v>
      </c>
      <c r="AB18" s="19">
        <f t="shared" si="4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22" t="s">
        <v>49</v>
      </c>
      <c r="B19" s="1" t="s">
        <v>31</v>
      </c>
      <c r="C19" s="1">
        <v>1620.1030000000001</v>
      </c>
      <c r="D19" s="1">
        <v>5711.4449999999997</v>
      </c>
      <c r="E19" s="1">
        <v>5273.6610000000001</v>
      </c>
      <c r="F19" s="1">
        <v>1632.8910000000001</v>
      </c>
      <c r="G19" s="5">
        <v>1</v>
      </c>
      <c r="H19" s="1">
        <v>50</v>
      </c>
      <c r="I19" s="1" t="s">
        <v>32</v>
      </c>
      <c r="J19" s="1">
        <v>5309.8050000000003</v>
      </c>
      <c r="K19" s="1">
        <f t="shared" si="2"/>
        <v>-36.144000000000233</v>
      </c>
      <c r="L19" s="1">
        <f t="shared" si="5"/>
        <v>1345.7980000000002</v>
      </c>
      <c r="M19" s="1">
        <v>3927.8629999999998</v>
      </c>
      <c r="N19" s="1">
        <v>900</v>
      </c>
      <c r="O19" s="1">
        <f t="shared" si="3"/>
        <v>269.15960000000007</v>
      </c>
      <c r="P19" s="4">
        <f>11*O19-N19-F19</f>
        <v>427.86460000000079</v>
      </c>
      <c r="Q19" s="4"/>
      <c r="R19" s="1"/>
      <c r="S19" s="1">
        <f t="shared" si="6"/>
        <v>11</v>
      </c>
      <c r="T19" s="1">
        <f t="shared" si="7"/>
        <v>9.4103684208179814</v>
      </c>
      <c r="U19" s="1">
        <v>270.03339999999997</v>
      </c>
      <c r="V19" s="1">
        <v>268.46519999999998</v>
      </c>
      <c r="W19" s="1">
        <v>321.26940000000002</v>
      </c>
      <c r="X19" s="1">
        <v>282.04259999999999</v>
      </c>
      <c r="Y19" s="1">
        <v>343.16180000000003</v>
      </c>
      <c r="Z19" s="1">
        <v>320.96140000000003</v>
      </c>
      <c r="AA19" s="1"/>
      <c r="AB19" s="1">
        <f t="shared" si="4"/>
        <v>428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23" t="s">
        <v>50</v>
      </c>
      <c r="B20" s="1" t="s">
        <v>31</v>
      </c>
      <c r="C20" s="1"/>
      <c r="D20" s="1">
        <v>200.83</v>
      </c>
      <c r="E20" s="1">
        <v>2.6579999999999999</v>
      </c>
      <c r="F20" s="1">
        <v>198.172</v>
      </c>
      <c r="G20" s="5">
        <v>1</v>
      </c>
      <c r="H20" s="1">
        <v>60</v>
      </c>
      <c r="I20" s="1" t="s">
        <v>32</v>
      </c>
      <c r="J20" s="1">
        <v>2.5499999999999998</v>
      </c>
      <c r="K20" s="1">
        <f t="shared" si="2"/>
        <v>0.1080000000000001</v>
      </c>
      <c r="L20" s="1">
        <f t="shared" si="5"/>
        <v>2.6579999999999999</v>
      </c>
      <c r="M20" s="1"/>
      <c r="N20" s="1">
        <v>0</v>
      </c>
      <c r="O20" s="1">
        <f t="shared" si="3"/>
        <v>0.53159999999999996</v>
      </c>
      <c r="P20" s="4"/>
      <c r="Q20" s="4"/>
      <c r="R20" s="1"/>
      <c r="S20" s="1">
        <f t="shared" si="6"/>
        <v>372.78404815650867</v>
      </c>
      <c r="T20" s="1">
        <f t="shared" si="7"/>
        <v>372.78404815650867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 t="s">
        <v>143</v>
      </c>
      <c r="AB20" s="1">
        <f t="shared" si="4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3" t="s">
        <v>51</v>
      </c>
      <c r="B21" s="13" t="s">
        <v>31</v>
      </c>
      <c r="C21" s="13"/>
      <c r="D21" s="13">
        <v>52.97</v>
      </c>
      <c r="E21" s="13">
        <v>52.97</v>
      </c>
      <c r="F21" s="13"/>
      <c r="G21" s="14">
        <v>0</v>
      </c>
      <c r="H21" s="13">
        <v>60</v>
      </c>
      <c r="I21" s="13" t="s">
        <v>32</v>
      </c>
      <c r="J21" s="13">
        <v>53.87</v>
      </c>
      <c r="K21" s="13">
        <f t="shared" si="2"/>
        <v>-0.89999999999999858</v>
      </c>
      <c r="L21" s="13">
        <f t="shared" si="5"/>
        <v>0</v>
      </c>
      <c r="M21" s="13">
        <v>52.97</v>
      </c>
      <c r="N21" s="13">
        <v>0</v>
      </c>
      <c r="O21" s="13">
        <f t="shared" si="3"/>
        <v>0</v>
      </c>
      <c r="P21" s="15"/>
      <c r="Q21" s="15"/>
      <c r="R21" s="13"/>
      <c r="S21" s="13" t="e">
        <f t="shared" si="6"/>
        <v>#DIV/0!</v>
      </c>
      <c r="T21" s="13" t="e">
        <f t="shared" si="7"/>
        <v>#DIV/0!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 t="s">
        <v>38</v>
      </c>
      <c r="AB21" s="13">
        <f t="shared" si="4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9" t="s">
        <v>52</v>
      </c>
      <c r="B22" s="19" t="s">
        <v>31</v>
      </c>
      <c r="C22" s="19">
        <v>629.03200000000004</v>
      </c>
      <c r="D22" s="19">
        <v>356.57400000000001</v>
      </c>
      <c r="E22" s="19">
        <v>510.70600000000002</v>
      </c>
      <c r="F22" s="19">
        <v>352.20400000000001</v>
      </c>
      <c r="G22" s="20">
        <v>1</v>
      </c>
      <c r="H22" s="19">
        <v>60</v>
      </c>
      <c r="I22" s="19" t="s">
        <v>32</v>
      </c>
      <c r="J22" s="19">
        <v>475.38</v>
      </c>
      <c r="K22" s="19">
        <f t="shared" si="2"/>
        <v>35.326000000000022</v>
      </c>
      <c r="L22" s="19">
        <f t="shared" si="5"/>
        <v>510.70600000000002</v>
      </c>
      <c r="M22" s="19"/>
      <c r="N22" s="19">
        <v>206.96587999999969</v>
      </c>
      <c r="O22" s="19">
        <f t="shared" si="3"/>
        <v>102.1412</v>
      </c>
      <c r="P22" s="21">
        <f>7*O22-N22-F22</f>
        <v>155.81852000000026</v>
      </c>
      <c r="Q22" s="21"/>
      <c r="R22" s="19"/>
      <c r="S22" s="19">
        <f t="shared" si="6"/>
        <v>7</v>
      </c>
      <c r="T22" s="19">
        <f t="shared" si="7"/>
        <v>5.4744792502927293</v>
      </c>
      <c r="U22" s="19">
        <v>118.4836</v>
      </c>
      <c r="V22" s="19">
        <v>121.8408</v>
      </c>
      <c r="W22" s="19">
        <v>115.36239999999999</v>
      </c>
      <c r="X22" s="19">
        <v>106.8968</v>
      </c>
      <c r="Y22" s="19">
        <v>103.56100000000001</v>
      </c>
      <c r="Z22" s="19">
        <v>111.6998</v>
      </c>
      <c r="AA22" s="19" t="s">
        <v>48</v>
      </c>
      <c r="AB22" s="19">
        <f t="shared" si="4"/>
        <v>156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9" t="s">
        <v>53</v>
      </c>
      <c r="B23" s="9" t="s">
        <v>31</v>
      </c>
      <c r="C23" s="9"/>
      <c r="D23" s="9">
        <v>15.615</v>
      </c>
      <c r="E23" s="18">
        <v>15.615</v>
      </c>
      <c r="F23" s="9"/>
      <c r="G23" s="10">
        <v>0</v>
      </c>
      <c r="H23" s="9" t="e">
        <v>#N/A</v>
      </c>
      <c r="I23" s="9" t="s">
        <v>54</v>
      </c>
      <c r="J23" s="9">
        <v>15</v>
      </c>
      <c r="K23" s="9">
        <f t="shared" si="2"/>
        <v>0.61500000000000021</v>
      </c>
      <c r="L23" s="9">
        <f t="shared" si="5"/>
        <v>15.615</v>
      </c>
      <c r="M23" s="9"/>
      <c r="N23" s="9">
        <v>0</v>
      </c>
      <c r="O23" s="9">
        <f t="shared" si="3"/>
        <v>3.1230000000000002</v>
      </c>
      <c r="P23" s="11"/>
      <c r="Q23" s="11"/>
      <c r="R23" s="9"/>
      <c r="S23" s="9">
        <f t="shared" si="6"/>
        <v>0</v>
      </c>
      <c r="T23" s="9">
        <f t="shared" si="7"/>
        <v>0</v>
      </c>
      <c r="U23" s="9">
        <v>9.2810000000000006</v>
      </c>
      <c r="V23" s="9">
        <v>9.2810000000000006</v>
      </c>
      <c r="W23" s="9">
        <v>1.552</v>
      </c>
      <c r="X23" s="9">
        <v>1.552</v>
      </c>
      <c r="Y23" s="9">
        <v>1.57</v>
      </c>
      <c r="Z23" s="9">
        <v>1.57</v>
      </c>
      <c r="AA23" s="9" t="s">
        <v>55</v>
      </c>
      <c r="AB23" s="9">
        <f t="shared" si="4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22" t="s">
        <v>56</v>
      </c>
      <c r="B24" s="1" t="s">
        <v>31</v>
      </c>
      <c r="C24" s="1">
        <v>242.214</v>
      </c>
      <c r="D24" s="1">
        <v>531.64</v>
      </c>
      <c r="E24" s="1">
        <v>282.14400000000001</v>
      </c>
      <c r="F24" s="1">
        <v>435.33199999999999</v>
      </c>
      <c r="G24" s="5">
        <v>1</v>
      </c>
      <c r="H24" s="1">
        <v>60</v>
      </c>
      <c r="I24" s="1" t="s">
        <v>32</v>
      </c>
      <c r="J24" s="1">
        <v>271</v>
      </c>
      <c r="K24" s="1">
        <f t="shared" si="2"/>
        <v>11.144000000000005</v>
      </c>
      <c r="L24" s="1">
        <f t="shared" si="5"/>
        <v>229.59399999999999</v>
      </c>
      <c r="M24" s="1">
        <v>52.55</v>
      </c>
      <c r="N24" s="1">
        <v>250</v>
      </c>
      <c r="O24" s="1">
        <f t="shared" si="3"/>
        <v>45.918799999999997</v>
      </c>
      <c r="P24" s="4"/>
      <c r="Q24" s="4"/>
      <c r="R24" s="1"/>
      <c r="S24" s="1">
        <f t="shared" si="6"/>
        <v>14.924867374582961</v>
      </c>
      <c r="T24" s="1">
        <f t="shared" si="7"/>
        <v>14.924867374582961</v>
      </c>
      <c r="U24" s="1">
        <v>56.085599999999999</v>
      </c>
      <c r="V24" s="1">
        <v>51.700800000000001</v>
      </c>
      <c r="W24" s="1">
        <v>44.482799999999997</v>
      </c>
      <c r="X24" s="1">
        <v>44.458399999999997</v>
      </c>
      <c r="Y24" s="1">
        <v>34.242400000000004</v>
      </c>
      <c r="Z24" s="1">
        <v>41.463999999999999</v>
      </c>
      <c r="AA24" s="1"/>
      <c r="AB24" s="1">
        <f t="shared" si="4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9" t="s">
        <v>57</v>
      </c>
      <c r="B25" s="19" t="s">
        <v>31</v>
      </c>
      <c r="C25" s="19">
        <v>195.14400000000001</v>
      </c>
      <c r="D25" s="19">
        <v>190.66800000000001</v>
      </c>
      <c r="E25" s="19">
        <v>204.018</v>
      </c>
      <c r="F25" s="19">
        <v>127.18</v>
      </c>
      <c r="G25" s="20">
        <v>1</v>
      </c>
      <c r="H25" s="19">
        <v>60</v>
      </c>
      <c r="I25" s="19" t="s">
        <v>32</v>
      </c>
      <c r="J25" s="19">
        <v>201.624</v>
      </c>
      <c r="K25" s="19">
        <f t="shared" si="2"/>
        <v>2.3940000000000055</v>
      </c>
      <c r="L25" s="19">
        <f t="shared" si="5"/>
        <v>151.124</v>
      </c>
      <c r="M25" s="19">
        <v>52.893999999999998</v>
      </c>
      <c r="N25" s="19">
        <v>57.556999999999988</v>
      </c>
      <c r="O25" s="19">
        <f t="shared" si="3"/>
        <v>30.224799999999998</v>
      </c>
      <c r="P25" s="21">
        <f t="shared" ref="P25" si="10">7*O25-N25-F25</f>
        <v>26.836600000000004</v>
      </c>
      <c r="Q25" s="21"/>
      <c r="R25" s="19"/>
      <c r="S25" s="19">
        <f t="shared" si="6"/>
        <v>7</v>
      </c>
      <c r="T25" s="19">
        <f t="shared" si="7"/>
        <v>6.1120999973531669</v>
      </c>
      <c r="U25" s="19">
        <v>38.936199999999999</v>
      </c>
      <c r="V25" s="19">
        <v>38.736800000000002</v>
      </c>
      <c r="W25" s="19">
        <v>32.0642</v>
      </c>
      <c r="X25" s="19">
        <v>32.079599999999999</v>
      </c>
      <c r="Y25" s="19">
        <v>34.057400000000001</v>
      </c>
      <c r="Z25" s="19">
        <v>37.233999999999988</v>
      </c>
      <c r="AA25" s="19" t="s">
        <v>48</v>
      </c>
      <c r="AB25" s="19">
        <f t="shared" si="4"/>
        <v>27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9" t="s">
        <v>58</v>
      </c>
      <c r="B26" s="19" t="s">
        <v>31</v>
      </c>
      <c r="C26" s="19">
        <v>248.971</v>
      </c>
      <c r="D26" s="19">
        <v>259.67099999999999</v>
      </c>
      <c r="E26" s="19">
        <v>231.08500000000001</v>
      </c>
      <c r="F26" s="19">
        <v>158.703</v>
      </c>
      <c r="G26" s="20">
        <v>1</v>
      </c>
      <c r="H26" s="19">
        <v>60</v>
      </c>
      <c r="I26" s="19" t="s">
        <v>32</v>
      </c>
      <c r="J26" s="19">
        <v>220.18</v>
      </c>
      <c r="K26" s="19">
        <f t="shared" si="2"/>
        <v>10.905000000000001</v>
      </c>
      <c r="L26" s="19">
        <f t="shared" si="5"/>
        <v>199.42700000000002</v>
      </c>
      <c r="M26" s="19">
        <v>31.658000000000001</v>
      </c>
      <c r="N26" s="19">
        <v>144.33760000000009</v>
      </c>
      <c r="O26" s="19">
        <f t="shared" si="3"/>
        <v>39.885400000000004</v>
      </c>
      <c r="P26" s="21"/>
      <c r="Q26" s="21"/>
      <c r="R26" s="19"/>
      <c r="S26" s="19">
        <f t="shared" si="6"/>
        <v>7.5977826472844718</v>
      </c>
      <c r="T26" s="19">
        <f t="shared" si="7"/>
        <v>7.5977826472844718</v>
      </c>
      <c r="U26" s="19">
        <v>60.02579999999999</v>
      </c>
      <c r="V26" s="19">
        <v>53.800199999999997</v>
      </c>
      <c r="W26" s="19">
        <v>43.848599999999998</v>
      </c>
      <c r="X26" s="19">
        <v>41.466599999999993</v>
      </c>
      <c r="Y26" s="19">
        <v>48.208799999999997</v>
      </c>
      <c r="Z26" s="19">
        <v>45.5824</v>
      </c>
      <c r="AA26" s="19" t="s">
        <v>48</v>
      </c>
      <c r="AB26" s="19">
        <f t="shared" si="4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59</v>
      </c>
      <c r="B27" s="1" t="s">
        <v>31</v>
      </c>
      <c r="C27" s="1">
        <v>104.67400000000001</v>
      </c>
      <c r="D27" s="1">
        <v>182.702</v>
      </c>
      <c r="E27" s="1">
        <v>164.28100000000001</v>
      </c>
      <c r="F27" s="1">
        <v>93.225999999999999</v>
      </c>
      <c r="G27" s="5">
        <v>1</v>
      </c>
      <c r="H27" s="1">
        <v>35</v>
      </c>
      <c r="I27" s="1" t="s">
        <v>32</v>
      </c>
      <c r="J27" s="1">
        <v>171.732</v>
      </c>
      <c r="K27" s="1">
        <f t="shared" si="2"/>
        <v>-7.4509999999999934</v>
      </c>
      <c r="L27" s="1">
        <f t="shared" si="5"/>
        <v>83.894000000000005</v>
      </c>
      <c r="M27" s="1">
        <v>80.387</v>
      </c>
      <c r="N27" s="1">
        <v>67.82759999999999</v>
      </c>
      <c r="O27" s="1">
        <f t="shared" si="3"/>
        <v>16.7788</v>
      </c>
      <c r="P27" s="4">
        <f t="shared" ref="P27:P29" si="11">10*O27-N27-F27</f>
        <v>6.7344000000000221</v>
      </c>
      <c r="Q27" s="4"/>
      <c r="R27" s="1"/>
      <c r="S27" s="1">
        <f t="shared" si="6"/>
        <v>10</v>
      </c>
      <c r="T27" s="1">
        <f t="shared" si="7"/>
        <v>9.598636374472548</v>
      </c>
      <c r="U27" s="1">
        <v>23.897600000000001</v>
      </c>
      <c r="V27" s="1">
        <v>21.5442</v>
      </c>
      <c r="W27" s="1">
        <v>20.689</v>
      </c>
      <c r="X27" s="1">
        <v>18.740200000000002</v>
      </c>
      <c r="Y27" s="1">
        <v>10.049799999999999</v>
      </c>
      <c r="Z27" s="1">
        <v>12.4672</v>
      </c>
      <c r="AA27" s="1"/>
      <c r="AB27" s="1">
        <f t="shared" si="4"/>
        <v>7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60</v>
      </c>
      <c r="B28" s="1" t="s">
        <v>31</v>
      </c>
      <c r="C28" s="1">
        <v>136.875</v>
      </c>
      <c r="D28" s="1">
        <v>313.79000000000002</v>
      </c>
      <c r="E28" s="1">
        <v>174.791</v>
      </c>
      <c r="F28" s="1">
        <v>223.29900000000001</v>
      </c>
      <c r="G28" s="5">
        <v>1</v>
      </c>
      <c r="H28" s="1">
        <v>30</v>
      </c>
      <c r="I28" s="1" t="s">
        <v>32</v>
      </c>
      <c r="J28" s="1">
        <v>189.911</v>
      </c>
      <c r="K28" s="1">
        <f t="shared" si="2"/>
        <v>-15.120000000000005</v>
      </c>
      <c r="L28" s="1">
        <f t="shared" si="5"/>
        <v>94.58</v>
      </c>
      <c r="M28" s="1">
        <v>80.210999999999999</v>
      </c>
      <c r="N28" s="1">
        <v>102.9241999999998</v>
      </c>
      <c r="O28" s="1">
        <f t="shared" si="3"/>
        <v>18.916</v>
      </c>
      <c r="P28" s="4"/>
      <c r="Q28" s="4"/>
      <c r="R28" s="1"/>
      <c r="S28" s="1">
        <f t="shared" si="6"/>
        <v>17.245887079720859</v>
      </c>
      <c r="T28" s="1">
        <f t="shared" si="7"/>
        <v>17.245887079720859</v>
      </c>
      <c r="U28" s="1">
        <v>35.182200000000002</v>
      </c>
      <c r="V28" s="1">
        <v>33.01560000000002</v>
      </c>
      <c r="W28" s="1">
        <v>14.531599999999999</v>
      </c>
      <c r="X28" s="1">
        <v>14.558999999999999</v>
      </c>
      <c r="Y28" s="1">
        <v>30.484999999999999</v>
      </c>
      <c r="Z28" s="1">
        <v>30.8308</v>
      </c>
      <c r="AA28" s="1"/>
      <c r="AB28" s="1">
        <f t="shared" si="4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61</v>
      </c>
      <c r="B29" s="1" t="s">
        <v>31</v>
      </c>
      <c r="C29" s="1">
        <v>452.53699999999998</v>
      </c>
      <c r="D29" s="1">
        <v>277.33699999999999</v>
      </c>
      <c r="E29" s="1">
        <v>412.18900000000002</v>
      </c>
      <c r="F29" s="1">
        <v>262.48700000000002</v>
      </c>
      <c r="G29" s="5">
        <v>1</v>
      </c>
      <c r="H29" s="1">
        <v>30</v>
      </c>
      <c r="I29" s="1" t="s">
        <v>32</v>
      </c>
      <c r="J29" s="1">
        <v>401.52699999999999</v>
      </c>
      <c r="K29" s="1">
        <f t="shared" si="2"/>
        <v>10.662000000000035</v>
      </c>
      <c r="L29" s="1">
        <f t="shared" si="5"/>
        <v>205.56200000000001</v>
      </c>
      <c r="M29" s="1">
        <v>206.62700000000001</v>
      </c>
      <c r="N29" s="1">
        <v>50.902799999999957</v>
      </c>
      <c r="O29" s="1">
        <f t="shared" si="3"/>
        <v>41.112400000000001</v>
      </c>
      <c r="P29" s="4">
        <f t="shared" si="11"/>
        <v>97.734200000000044</v>
      </c>
      <c r="Q29" s="4"/>
      <c r="R29" s="1"/>
      <c r="S29" s="1">
        <f t="shared" si="6"/>
        <v>10</v>
      </c>
      <c r="T29" s="1">
        <f t="shared" si="7"/>
        <v>7.6227561514287654</v>
      </c>
      <c r="U29" s="1">
        <v>43.909799999999997</v>
      </c>
      <c r="V29" s="1">
        <v>42.18539999999998</v>
      </c>
      <c r="W29" s="1">
        <v>55.1</v>
      </c>
      <c r="X29" s="1">
        <v>57.406399999999998</v>
      </c>
      <c r="Y29" s="1">
        <v>46.519000000000013</v>
      </c>
      <c r="Z29" s="1">
        <v>47.061000000000007</v>
      </c>
      <c r="AA29" s="1"/>
      <c r="AB29" s="1">
        <f t="shared" si="4"/>
        <v>98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22" t="s">
        <v>62</v>
      </c>
      <c r="B30" s="1" t="s">
        <v>31</v>
      </c>
      <c r="C30" s="1">
        <v>351.69</v>
      </c>
      <c r="D30" s="1">
        <v>624.93600000000004</v>
      </c>
      <c r="E30" s="1">
        <v>343.67500000000001</v>
      </c>
      <c r="F30" s="1">
        <v>565.57100000000003</v>
      </c>
      <c r="G30" s="5">
        <v>1</v>
      </c>
      <c r="H30" s="1">
        <v>30</v>
      </c>
      <c r="I30" s="1" t="s">
        <v>32</v>
      </c>
      <c r="J30" s="1">
        <v>338</v>
      </c>
      <c r="K30" s="1">
        <f t="shared" si="2"/>
        <v>5.6750000000000114</v>
      </c>
      <c r="L30" s="1">
        <f t="shared" si="5"/>
        <v>343.67500000000001</v>
      </c>
      <c r="M30" s="1"/>
      <c r="N30" s="1">
        <v>100</v>
      </c>
      <c r="O30" s="1">
        <f t="shared" si="3"/>
        <v>68.734999999999999</v>
      </c>
      <c r="P30" s="4">
        <f>11*O30-N30-F30</f>
        <v>90.51400000000001</v>
      </c>
      <c r="Q30" s="4"/>
      <c r="R30" s="1"/>
      <c r="S30" s="1">
        <f t="shared" si="6"/>
        <v>11</v>
      </c>
      <c r="T30" s="1">
        <f t="shared" si="7"/>
        <v>9.6831454135447732</v>
      </c>
      <c r="U30" s="1">
        <v>69.730199999999996</v>
      </c>
      <c r="V30" s="1">
        <v>74.014800000000008</v>
      </c>
      <c r="W30" s="1">
        <v>72.209800000000001</v>
      </c>
      <c r="X30" s="1">
        <v>65.457399999999993</v>
      </c>
      <c r="Y30" s="1">
        <v>56.849600000000002</v>
      </c>
      <c r="Z30" s="1">
        <v>57.394199999999998</v>
      </c>
      <c r="AA30" s="1"/>
      <c r="AB30" s="1">
        <f t="shared" si="4"/>
        <v>91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3" t="s">
        <v>63</v>
      </c>
      <c r="B31" s="13" t="s">
        <v>31</v>
      </c>
      <c r="C31" s="13"/>
      <c r="D31" s="13"/>
      <c r="E31" s="13"/>
      <c r="F31" s="13"/>
      <c r="G31" s="14">
        <v>0</v>
      </c>
      <c r="H31" s="13">
        <v>45</v>
      </c>
      <c r="I31" s="13" t="s">
        <v>32</v>
      </c>
      <c r="J31" s="13"/>
      <c r="K31" s="13">
        <f t="shared" si="2"/>
        <v>0</v>
      </c>
      <c r="L31" s="13">
        <f t="shared" si="5"/>
        <v>0</v>
      </c>
      <c r="M31" s="13"/>
      <c r="N31" s="13">
        <v>0</v>
      </c>
      <c r="O31" s="13">
        <f t="shared" si="3"/>
        <v>0</v>
      </c>
      <c r="P31" s="15"/>
      <c r="Q31" s="15"/>
      <c r="R31" s="13"/>
      <c r="S31" s="13" t="e">
        <f t="shared" si="6"/>
        <v>#DIV/0!</v>
      </c>
      <c r="T31" s="13" t="e">
        <f t="shared" si="7"/>
        <v>#DIV/0!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 t="s">
        <v>38</v>
      </c>
      <c r="AB31" s="13">
        <f t="shared" si="4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3" t="s">
        <v>64</v>
      </c>
      <c r="B32" s="13" t="s">
        <v>31</v>
      </c>
      <c r="C32" s="13"/>
      <c r="D32" s="13"/>
      <c r="E32" s="13"/>
      <c r="F32" s="13"/>
      <c r="G32" s="14">
        <v>0</v>
      </c>
      <c r="H32" s="13">
        <v>40</v>
      </c>
      <c r="I32" s="13" t="s">
        <v>32</v>
      </c>
      <c r="J32" s="13"/>
      <c r="K32" s="13">
        <f t="shared" si="2"/>
        <v>0</v>
      </c>
      <c r="L32" s="13">
        <f t="shared" si="5"/>
        <v>0</v>
      </c>
      <c r="M32" s="13"/>
      <c r="N32" s="13">
        <v>0</v>
      </c>
      <c r="O32" s="13">
        <f t="shared" si="3"/>
        <v>0</v>
      </c>
      <c r="P32" s="15"/>
      <c r="Q32" s="15"/>
      <c r="R32" s="13"/>
      <c r="S32" s="13" t="e">
        <f t="shared" si="6"/>
        <v>#DIV/0!</v>
      </c>
      <c r="T32" s="13" t="e">
        <f t="shared" si="7"/>
        <v>#DIV/0!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 t="s">
        <v>38</v>
      </c>
      <c r="AB32" s="13">
        <f t="shared" si="4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9" t="s">
        <v>65</v>
      </c>
      <c r="B33" s="19" t="s">
        <v>31</v>
      </c>
      <c r="C33" s="19">
        <v>510.233</v>
      </c>
      <c r="D33" s="19">
        <v>633.77499999999998</v>
      </c>
      <c r="E33" s="19">
        <v>784.21100000000001</v>
      </c>
      <c r="F33" s="19">
        <v>225.82400000000001</v>
      </c>
      <c r="G33" s="20">
        <v>1</v>
      </c>
      <c r="H33" s="19">
        <v>40</v>
      </c>
      <c r="I33" s="19" t="s">
        <v>32</v>
      </c>
      <c r="J33" s="19">
        <v>764.38599999999997</v>
      </c>
      <c r="K33" s="19">
        <f t="shared" si="2"/>
        <v>19.825000000000045</v>
      </c>
      <c r="L33" s="19">
        <f t="shared" si="5"/>
        <v>611.02499999999998</v>
      </c>
      <c r="M33" s="19">
        <v>173.18600000000001</v>
      </c>
      <c r="N33" s="19">
        <v>319.09700000000032</v>
      </c>
      <c r="O33" s="19">
        <f t="shared" si="3"/>
        <v>122.205</v>
      </c>
      <c r="P33" s="21">
        <f t="shared" ref="P33" si="12">7*O33-N33-F33</f>
        <v>310.51399999999961</v>
      </c>
      <c r="Q33" s="21"/>
      <c r="R33" s="19"/>
      <c r="S33" s="19">
        <f t="shared" si="6"/>
        <v>7</v>
      </c>
      <c r="T33" s="19">
        <f t="shared" si="7"/>
        <v>4.4590728693588666</v>
      </c>
      <c r="U33" s="19">
        <v>142.15860000000001</v>
      </c>
      <c r="V33" s="19">
        <v>136.77160000000001</v>
      </c>
      <c r="W33" s="19">
        <v>107.2216</v>
      </c>
      <c r="X33" s="19">
        <v>105.9538</v>
      </c>
      <c r="Y33" s="19">
        <v>128.30879999999999</v>
      </c>
      <c r="Z33" s="19">
        <v>116.29600000000001</v>
      </c>
      <c r="AA33" s="19" t="s">
        <v>66</v>
      </c>
      <c r="AB33" s="19">
        <f t="shared" si="4"/>
        <v>311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67</v>
      </c>
      <c r="B34" s="1" t="s">
        <v>31</v>
      </c>
      <c r="C34" s="1">
        <v>168.667</v>
      </c>
      <c r="D34" s="1">
        <v>245.309</v>
      </c>
      <c r="E34" s="1">
        <v>232.447</v>
      </c>
      <c r="F34" s="1">
        <v>154.417</v>
      </c>
      <c r="G34" s="5">
        <v>1</v>
      </c>
      <c r="H34" s="1">
        <v>40</v>
      </c>
      <c r="I34" s="1" t="s">
        <v>32</v>
      </c>
      <c r="J34" s="1">
        <v>215.76599999999999</v>
      </c>
      <c r="K34" s="1">
        <f t="shared" si="2"/>
        <v>16.681000000000012</v>
      </c>
      <c r="L34" s="1">
        <f t="shared" si="5"/>
        <v>168.983</v>
      </c>
      <c r="M34" s="1">
        <v>63.463999999999999</v>
      </c>
      <c r="N34" s="1">
        <v>17.51799999999994</v>
      </c>
      <c r="O34" s="1">
        <f t="shared" si="3"/>
        <v>33.796599999999998</v>
      </c>
      <c r="P34" s="4">
        <f t="shared" ref="P34" si="13">10*O34-N34-F34</f>
        <v>166.03100000000009</v>
      </c>
      <c r="Q34" s="4"/>
      <c r="R34" s="1"/>
      <c r="S34" s="1">
        <f t="shared" si="6"/>
        <v>10</v>
      </c>
      <c r="T34" s="1">
        <f t="shared" si="7"/>
        <v>5.0873460643970088</v>
      </c>
      <c r="U34" s="1">
        <v>28.257999999999999</v>
      </c>
      <c r="V34" s="1">
        <v>31.16</v>
      </c>
      <c r="W34" s="1">
        <v>39.71759999999999</v>
      </c>
      <c r="X34" s="1">
        <v>35.163600000000002</v>
      </c>
      <c r="Y34" s="1">
        <v>43.245399999999997</v>
      </c>
      <c r="Z34" s="1">
        <v>48.854599999999998</v>
      </c>
      <c r="AA34" s="1"/>
      <c r="AB34" s="1">
        <f t="shared" si="4"/>
        <v>166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9" t="s">
        <v>68</v>
      </c>
      <c r="B35" s="9" t="s">
        <v>31</v>
      </c>
      <c r="C35" s="9">
        <v>91.298000000000002</v>
      </c>
      <c r="D35" s="9">
        <v>24.045000000000002</v>
      </c>
      <c r="E35" s="9">
        <v>67.521000000000001</v>
      </c>
      <c r="F35" s="9">
        <v>30.395</v>
      </c>
      <c r="G35" s="10">
        <v>0</v>
      </c>
      <c r="H35" s="9">
        <v>45</v>
      </c>
      <c r="I35" s="9" t="s">
        <v>54</v>
      </c>
      <c r="J35" s="9">
        <v>60.2</v>
      </c>
      <c r="K35" s="9">
        <f t="shared" si="2"/>
        <v>7.320999999999998</v>
      </c>
      <c r="L35" s="9">
        <f t="shared" si="5"/>
        <v>67.521000000000001</v>
      </c>
      <c r="M35" s="9"/>
      <c r="N35" s="9">
        <v>0</v>
      </c>
      <c r="O35" s="9">
        <f t="shared" si="3"/>
        <v>13.504200000000001</v>
      </c>
      <c r="P35" s="11"/>
      <c r="Q35" s="11"/>
      <c r="R35" s="9"/>
      <c r="S35" s="9">
        <f t="shared" si="6"/>
        <v>2.2507812384295254</v>
      </c>
      <c r="T35" s="9">
        <f t="shared" si="7"/>
        <v>2.2507812384295254</v>
      </c>
      <c r="U35" s="9">
        <v>12.638199999999999</v>
      </c>
      <c r="V35" s="9">
        <v>11.9598</v>
      </c>
      <c r="W35" s="9">
        <v>11.612399999999999</v>
      </c>
      <c r="X35" s="9">
        <v>11.410399999999999</v>
      </c>
      <c r="Y35" s="9">
        <v>13.735200000000001</v>
      </c>
      <c r="Z35" s="9">
        <v>12.6226</v>
      </c>
      <c r="AA35" s="12" t="s">
        <v>128</v>
      </c>
      <c r="AB35" s="9">
        <f t="shared" si="4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70</v>
      </c>
      <c r="B36" s="1" t="s">
        <v>31</v>
      </c>
      <c r="C36" s="1">
        <v>96.792000000000002</v>
      </c>
      <c r="D36" s="1">
        <v>85.591999999999999</v>
      </c>
      <c r="E36" s="1">
        <v>87.465999999999994</v>
      </c>
      <c r="F36" s="1">
        <v>69.450999999999993</v>
      </c>
      <c r="G36" s="5">
        <v>1</v>
      </c>
      <c r="H36" s="1">
        <v>30</v>
      </c>
      <c r="I36" s="1" t="s">
        <v>32</v>
      </c>
      <c r="J36" s="1">
        <v>84.906999999999996</v>
      </c>
      <c r="K36" s="1">
        <f t="shared" si="2"/>
        <v>2.5589999999999975</v>
      </c>
      <c r="L36" s="1">
        <f t="shared" si="5"/>
        <v>64.058999999999997</v>
      </c>
      <c r="M36" s="1">
        <v>23.407</v>
      </c>
      <c r="N36" s="1">
        <v>24.73819999999996</v>
      </c>
      <c r="O36" s="1">
        <f t="shared" si="3"/>
        <v>12.8118</v>
      </c>
      <c r="P36" s="4">
        <f t="shared" ref="P36:P39" si="14">10*O36-N36-F36</f>
        <v>33.928800000000038</v>
      </c>
      <c r="Q36" s="4"/>
      <c r="R36" s="1"/>
      <c r="S36" s="1">
        <f t="shared" si="6"/>
        <v>10</v>
      </c>
      <c r="T36" s="1">
        <f t="shared" si="7"/>
        <v>7.3517538519177599</v>
      </c>
      <c r="U36" s="1">
        <v>12.9682</v>
      </c>
      <c r="V36" s="1">
        <v>12.649800000000001</v>
      </c>
      <c r="W36" s="1">
        <v>1.1888000000000001</v>
      </c>
      <c r="X36" s="1">
        <v>1.0720000000000001</v>
      </c>
      <c r="Y36" s="1">
        <v>11.5992</v>
      </c>
      <c r="Z36" s="1">
        <v>10.309200000000001</v>
      </c>
      <c r="AA36" s="1"/>
      <c r="AB36" s="1">
        <f t="shared" si="4"/>
        <v>34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71</v>
      </c>
      <c r="B37" s="1" t="s">
        <v>31</v>
      </c>
      <c r="C37" s="1">
        <v>350.73399999999998</v>
      </c>
      <c r="D37" s="1">
        <v>366.47399999999999</v>
      </c>
      <c r="E37" s="1">
        <v>416.61799999999999</v>
      </c>
      <c r="F37" s="1">
        <v>237.61199999999999</v>
      </c>
      <c r="G37" s="5">
        <v>1</v>
      </c>
      <c r="H37" s="1">
        <v>50</v>
      </c>
      <c r="I37" s="1" t="s">
        <v>32</v>
      </c>
      <c r="J37" s="1">
        <v>406.42599999999999</v>
      </c>
      <c r="K37" s="1">
        <f t="shared" si="2"/>
        <v>10.192000000000007</v>
      </c>
      <c r="L37" s="1">
        <f t="shared" si="5"/>
        <v>245.06100000000001</v>
      </c>
      <c r="M37" s="1">
        <v>171.55699999999999</v>
      </c>
      <c r="N37" s="1">
        <v>117.69832</v>
      </c>
      <c r="O37" s="1">
        <f t="shared" si="3"/>
        <v>49.0122</v>
      </c>
      <c r="P37" s="4">
        <f t="shared" si="14"/>
        <v>134.81168</v>
      </c>
      <c r="Q37" s="4"/>
      <c r="R37" s="1"/>
      <c r="S37" s="1">
        <f t="shared" si="6"/>
        <v>10</v>
      </c>
      <c r="T37" s="1">
        <f t="shared" si="7"/>
        <v>7.2494260612663783</v>
      </c>
      <c r="U37" s="1">
        <v>55.084799999999987</v>
      </c>
      <c r="V37" s="1">
        <v>48.026400000000002</v>
      </c>
      <c r="W37" s="1">
        <v>58.534599999999998</v>
      </c>
      <c r="X37" s="1">
        <v>58.089399999999998</v>
      </c>
      <c r="Y37" s="1">
        <v>70.513999999999996</v>
      </c>
      <c r="Z37" s="1">
        <v>66.790599999999998</v>
      </c>
      <c r="AA37" s="1"/>
      <c r="AB37" s="1">
        <f t="shared" si="4"/>
        <v>135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72</v>
      </c>
      <c r="B38" s="1" t="s">
        <v>31</v>
      </c>
      <c r="C38" s="1">
        <v>261.17899999999997</v>
      </c>
      <c r="D38" s="1">
        <v>299.33499999999998</v>
      </c>
      <c r="E38" s="1">
        <v>299.21699999999998</v>
      </c>
      <c r="F38" s="1">
        <v>225.84200000000001</v>
      </c>
      <c r="G38" s="5">
        <v>1</v>
      </c>
      <c r="H38" s="1">
        <v>50</v>
      </c>
      <c r="I38" s="1" t="s">
        <v>32</v>
      </c>
      <c r="J38" s="1">
        <v>298.48399999999998</v>
      </c>
      <c r="K38" s="1">
        <f t="shared" ref="K38:K69" si="15">E38-J38</f>
        <v>0.73300000000000409</v>
      </c>
      <c r="L38" s="1">
        <f t="shared" si="5"/>
        <v>196.53299999999999</v>
      </c>
      <c r="M38" s="1">
        <v>102.684</v>
      </c>
      <c r="N38" s="1">
        <v>56.26595999999995</v>
      </c>
      <c r="O38" s="1">
        <f t="shared" ref="O38:O69" si="16">L38/5</f>
        <v>39.306599999999996</v>
      </c>
      <c r="P38" s="4">
        <f t="shared" si="14"/>
        <v>110.95804000000001</v>
      </c>
      <c r="Q38" s="4"/>
      <c r="R38" s="1"/>
      <c r="S38" s="1">
        <f t="shared" si="6"/>
        <v>9.9999999999999982</v>
      </c>
      <c r="T38" s="1">
        <f t="shared" si="7"/>
        <v>7.1771142759740085</v>
      </c>
      <c r="U38" s="1">
        <v>39.528399999999998</v>
      </c>
      <c r="V38" s="1">
        <v>36.894399999999997</v>
      </c>
      <c r="W38" s="1">
        <v>37.3992</v>
      </c>
      <c r="X38" s="1">
        <v>41.632199999999997</v>
      </c>
      <c r="Y38" s="1">
        <v>48.128999999999998</v>
      </c>
      <c r="Z38" s="1">
        <v>42.135199999999998</v>
      </c>
      <c r="AA38" s="1"/>
      <c r="AB38" s="1">
        <f t="shared" ref="AB38:AB69" si="17">ROUND(P38*G38,0)</f>
        <v>111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73</v>
      </c>
      <c r="B39" s="1" t="s">
        <v>31</v>
      </c>
      <c r="C39" s="1">
        <v>207.001</v>
      </c>
      <c r="D39" s="1">
        <v>72.965000000000003</v>
      </c>
      <c r="E39" s="1">
        <v>177.86500000000001</v>
      </c>
      <c r="F39" s="1">
        <v>76.069000000000003</v>
      </c>
      <c r="G39" s="5">
        <v>1</v>
      </c>
      <c r="H39" s="1">
        <v>50</v>
      </c>
      <c r="I39" s="1" t="s">
        <v>32</v>
      </c>
      <c r="J39" s="1">
        <v>180.90899999999999</v>
      </c>
      <c r="K39" s="1">
        <f t="shared" si="15"/>
        <v>-3.0439999999999827</v>
      </c>
      <c r="L39" s="1">
        <f t="shared" si="5"/>
        <v>127.78400000000001</v>
      </c>
      <c r="M39" s="1">
        <v>50.081000000000003</v>
      </c>
      <c r="N39" s="1">
        <v>87.958999999999946</v>
      </c>
      <c r="O39" s="1">
        <f t="shared" si="16"/>
        <v>25.556800000000003</v>
      </c>
      <c r="P39" s="4">
        <f t="shared" si="14"/>
        <v>91.540000000000092</v>
      </c>
      <c r="Q39" s="4"/>
      <c r="R39" s="1"/>
      <c r="S39" s="1">
        <f t="shared" si="6"/>
        <v>10</v>
      </c>
      <c r="T39" s="1">
        <f t="shared" si="7"/>
        <v>6.4181744193326216</v>
      </c>
      <c r="U39" s="1">
        <v>24.6952</v>
      </c>
      <c r="V39" s="1">
        <v>19.373999999999999</v>
      </c>
      <c r="W39" s="1">
        <v>17.392399999999999</v>
      </c>
      <c r="X39" s="1">
        <v>20.2622</v>
      </c>
      <c r="Y39" s="1">
        <v>34.247799999999998</v>
      </c>
      <c r="Z39" s="1">
        <v>35.693800000000003</v>
      </c>
      <c r="AA39" s="1"/>
      <c r="AB39" s="1">
        <f t="shared" si="17"/>
        <v>92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74</v>
      </c>
      <c r="B40" s="1" t="s">
        <v>37</v>
      </c>
      <c r="C40" s="1">
        <v>245</v>
      </c>
      <c r="D40" s="1">
        <v>1327</v>
      </c>
      <c r="E40" s="1">
        <v>497</v>
      </c>
      <c r="F40" s="1">
        <v>1005</v>
      </c>
      <c r="G40" s="5">
        <v>0.4</v>
      </c>
      <c r="H40" s="1">
        <v>45</v>
      </c>
      <c r="I40" s="1" t="s">
        <v>32</v>
      </c>
      <c r="J40" s="1">
        <v>534</v>
      </c>
      <c r="K40" s="1">
        <f t="shared" si="15"/>
        <v>-37</v>
      </c>
      <c r="L40" s="1">
        <f t="shared" si="5"/>
        <v>170</v>
      </c>
      <c r="M40" s="1">
        <v>327</v>
      </c>
      <c r="N40" s="1">
        <v>331</v>
      </c>
      <c r="O40" s="1">
        <f t="shared" si="16"/>
        <v>34</v>
      </c>
      <c r="P40" s="4"/>
      <c r="Q40" s="4"/>
      <c r="R40" s="1"/>
      <c r="S40" s="1">
        <f t="shared" si="6"/>
        <v>39.294117647058826</v>
      </c>
      <c r="T40" s="1">
        <f t="shared" si="7"/>
        <v>39.294117647058826</v>
      </c>
      <c r="U40" s="1">
        <v>128</v>
      </c>
      <c r="V40" s="1">
        <v>118.8</v>
      </c>
      <c r="W40" s="1">
        <v>60.2</v>
      </c>
      <c r="X40" s="1">
        <v>62.6</v>
      </c>
      <c r="Y40" s="1">
        <v>92.2</v>
      </c>
      <c r="Z40" s="1">
        <v>107.6</v>
      </c>
      <c r="AA40" s="12" t="s">
        <v>121</v>
      </c>
      <c r="AB40" s="1">
        <f t="shared" si="17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3" t="s">
        <v>75</v>
      </c>
      <c r="B41" s="13" t="s">
        <v>37</v>
      </c>
      <c r="C41" s="13"/>
      <c r="D41" s="13"/>
      <c r="E41" s="13"/>
      <c r="F41" s="13"/>
      <c r="G41" s="14">
        <v>0</v>
      </c>
      <c r="H41" s="13">
        <v>50</v>
      </c>
      <c r="I41" s="13" t="s">
        <v>32</v>
      </c>
      <c r="J41" s="13"/>
      <c r="K41" s="13">
        <f t="shared" si="15"/>
        <v>0</v>
      </c>
      <c r="L41" s="13">
        <f t="shared" si="5"/>
        <v>0</v>
      </c>
      <c r="M41" s="13"/>
      <c r="N41" s="13">
        <v>0</v>
      </c>
      <c r="O41" s="13">
        <f t="shared" si="16"/>
        <v>0</v>
      </c>
      <c r="P41" s="15"/>
      <c r="Q41" s="15"/>
      <c r="R41" s="13"/>
      <c r="S41" s="13" t="e">
        <f t="shared" si="6"/>
        <v>#DIV/0!</v>
      </c>
      <c r="T41" s="13" t="e">
        <f t="shared" si="7"/>
        <v>#DIV/0!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 t="s">
        <v>38</v>
      </c>
      <c r="AB41" s="13">
        <f t="shared" si="17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76</v>
      </c>
      <c r="B42" s="1" t="s">
        <v>37</v>
      </c>
      <c r="C42" s="1">
        <v>331</v>
      </c>
      <c r="D42" s="1">
        <v>1038</v>
      </c>
      <c r="E42" s="1">
        <v>774</v>
      </c>
      <c r="F42" s="1">
        <v>516</v>
      </c>
      <c r="G42" s="5">
        <v>0.4</v>
      </c>
      <c r="H42" s="1">
        <v>45</v>
      </c>
      <c r="I42" s="1" t="s">
        <v>32</v>
      </c>
      <c r="J42" s="1">
        <v>776</v>
      </c>
      <c r="K42" s="1">
        <f t="shared" si="15"/>
        <v>-2</v>
      </c>
      <c r="L42" s="1">
        <f t="shared" si="5"/>
        <v>414</v>
      </c>
      <c r="M42" s="1">
        <v>360</v>
      </c>
      <c r="N42" s="1">
        <v>132.60000000000011</v>
      </c>
      <c r="O42" s="1">
        <f t="shared" si="16"/>
        <v>82.8</v>
      </c>
      <c r="P42" s="4">
        <f>10*O42-N42-F42</f>
        <v>179.39999999999986</v>
      </c>
      <c r="Q42" s="4"/>
      <c r="R42" s="1"/>
      <c r="S42" s="1">
        <f t="shared" si="6"/>
        <v>10</v>
      </c>
      <c r="T42" s="1">
        <f t="shared" si="7"/>
        <v>7.8333333333333348</v>
      </c>
      <c r="U42" s="1">
        <v>90.2</v>
      </c>
      <c r="V42" s="1">
        <v>93</v>
      </c>
      <c r="W42" s="1">
        <v>75</v>
      </c>
      <c r="X42" s="1">
        <v>73.400000000000006</v>
      </c>
      <c r="Y42" s="1">
        <v>85.4</v>
      </c>
      <c r="Z42" s="1">
        <v>95</v>
      </c>
      <c r="AA42" s="1"/>
      <c r="AB42" s="1">
        <f t="shared" si="17"/>
        <v>72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3" t="s">
        <v>77</v>
      </c>
      <c r="B43" s="13" t="s">
        <v>31</v>
      </c>
      <c r="C43" s="13"/>
      <c r="D43" s="13">
        <v>43.454999999999998</v>
      </c>
      <c r="E43" s="13">
        <v>43.454999999999998</v>
      </c>
      <c r="F43" s="13"/>
      <c r="G43" s="14">
        <v>0</v>
      </c>
      <c r="H43" s="13">
        <v>45</v>
      </c>
      <c r="I43" s="13" t="s">
        <v>32</v>
      </c>
      <c r="J43" s="13">
        <v>43.454999999999998</v>
      </c>
      <c r="K43" s="13">
        <f t="shared" si="15"/>
        <v>0</v>
      </c>
      <c r="L43" s="13">
        <f t="shared" si="5"/>
        <v>0</v>
      </c>
      <c r="M43" s="13">
        <v>43.454999999999998</v>
      </c>
      <c r="N43" s="13">
        <v>0</v>
      </c>
      <c r="O43" s="13">
        <f t="shared" si="16"/>
        <v>0</v>
      </c>
      <c r="P43" s="15"/>
      <c r="Q43" s="15"/>
      <c r="R43" s="13"/>
      <c r="S43" s="13" t="e">
        <f t="shared" si="6"/>
        <v>#DIV/0!</v>
      </c>
      <c r="T43" s="13" t="e">
        <f t="shared" si="7"/>
        <v>#DIV/0!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 t="s">
        <v>38</v>
      </c>
      <c r="AB43" s="13">
        <f t="shared" si="17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3" t="s">
        <v>78</v>
      </c>
      <c r="B44" s="13" t="s">
        <v>37</v>
      </c>
      <c r="C44" s="13"/>
      <c r="D44" s="13"/>
      <c r="E44" s="13"/>
      <c r="F44" s="13"/>
      <c r="G44" s="14">
        <v>0</v>
      </c>
      <c r="H44" s="13">
        <v>45</v>
      </c>
      <c r="I44" s="13" t="s">
        <v>32</v>
      </c>
      <c r="J44" s="13"/>
      <c r="K44" s="13">
        <f t="shared" si="15"/>
        <v>0</v>
      </c>
      <c r="L44" s="13">
        <f t="shared" si="5"/>
        <v>0</v>
      </c>
      <c r="M44" s="13"/>
      <c r="N44" s="13">
        <v>0</v>
      </c>
      <c r="O44" s="13">
        <f t="shared" si="16"/>
        <v>0</v>
      </c>
      <c r="P44" s="15"/>
      <c r="Q44" s="15"/>
      <c r="R44" s="13"/>
      <c r="S44" s="13" t="e">
        <f t="shared" si="6"/>
        <v>#DIV/0!</v>
      </c>
      <c r="T44" s="13" t="e">
        <f t="shared" si="7"/>
        <v>#DIV/0!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 t="s">
        <v>38</v>
      </c>
      <c r="AB44" s="13">
        <f t="shared" si="17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3" t="s">
        <v>79</v>
      </c>
      <c r="B45" s="13" t="s">
        <v>37</v>
      </c>
      <c r="C45" s="13"/>
      <c r="D45" s="13"/>
      <c r="E45" s="13"/>
      <c r="F45" s="13"/>
      <c r="G45" s="14">
        <v>0</v>
      </c>
      <c r="H45" s="13">
        <v>40</v>
      </c>
      <c r="I45" s="13" t="s">
        <v>32</v>
      </c>
      <c r="J45" s="13"/>
      <c r="K45" s="13">
        <f t="shared" si="15"/>
        <v>0</v>
      </c>
      <c r="L45" s="13">
        <f t="shared" si="5"/>
        <v>0</v>
      </c>
      <c r="M45" s="13"/>
      <c r="N45" s="13">
        <v>0</v>
      </c>
      <c r="O45" s="13">
        <f t="shared" si="16"/>
        <v>0</v>
      </c>
      <c r="P45" s="15"/>
      <c r="Q45" s="15"/>
      <c r="R45" s="13"/>
      <c r="S45" s="13" t="e">
        <f t="shared" si="6"/>
        <v>#DIV/0!</v>
      </c>
      <c r="T45" s="13" t="e">
        <f t="shared" si="7"/>
        <v>#DIV/0!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 t="s">
        <v>38</v>
      </c>
      <c r="AB45" s="13">
        <f t="shared" si="17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80</v>
      </c>
      <c r="B46" s="1" t="s">
        <v>31</v>
      </c>
      <c r="C46" s="1">
        <v>217.24</v>
      </c>
      <c r="D46" s="1">
        <v>33.734999999999999</v>
      </c>
      <c r="E46" s="1">
        <v>178.80500000000001</v>
      </c>
      <c r="F46" s="1">
        <v>26.986999999999998</v>
      </c>
      <c r="G46" s="5">
        <v>1</v>
      </c>
      <c r="H46" s="1">
        <v>40</v>
      </c>
      <c r="I46" s="1" t="s">
        <v>32</v>
      </c>
      <c r="J46" s="1">
        <v>200.935</v>
      </c>
      <c r="K46" s="1">
        <f t="shared" si="15"/>
        <v>-22.129999999999995</v>
      </c>
      <c r="L46" s="1">
        <f t="shared" si="5"/>
        <v>140.80799999999999</v>
      </c>
      <c r="M46" s="1">
        <v>37.997</v>
      </c>
      <c r="N46" s="1">
        <v>96.559200000000004</v>
      </c>
      <c r="O46" s="1">
        <f t="shared" si="16"/>
        <v>28.1616</v>
      </c>
      <c r="P46" s="4">
        <f t="shared" ref="P46" si="18">10*O46-N46-F46</f>
        <v>158.06979999999999</v>
      </c>
      <c r="Q46" s="4"/>
      <c r="R46" s="1"/>
      <c r="S46" s="1">
        <f t="shared" si="6"/>
        <v>10</v>
      </c>
      <c r="T46" s="1">
        <f t="shared" si="7"/>
        <v>4.387044770183512</v>
      </c>
      <c r="U46" s="1">
        <v>23.1312</v>
      </c>
      <c r="V46" s="1">
        <v>18.679200000000002</v>
      </c>
      <c r="W46" s="1">
        <v>15.3634</v>
      </c>
      <c r="X46" s="1">
        <v>19.1798</v>
      </c>
      <c r="Y46" s="1">
        <v>34.5184</v>
      </c>
      <c r="Z46" s="1">
        <v>31.2272</v>
      </c>
      <c r="AA46" s="1"/>
      <c r="AB46" s="1">
        <f t="shared" si="17"/>
        <v>158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81</v>
      </c>
      <c r="B47" s="1" t="s">
        <v>37</v>
      </c>
      <c r="C47" s="1">
        <v>135</v>
      </c>
      <c r="D47" s="1">
        <v>336</v>
      </c>
      <c r="E47" s="1">
        <v>113</v>
      </c>
      <c r="F47" s="1">
        <v>316</v>
      </c>
      <c r="G47" s="5">
        <v>0.4</v>
      </c>
      <c r="H47" s="1">
        <v>40</v>
      </c>
      <c r="I47" s="1" t="s">
        <v>32</v>
      </c>
      <c r="J47" s="1">
        <v>121</v>
      </c>
      <c r="K47" s="1">
        <f t="shared" si="15"/>
        <v>-8</v>
      </c>
      <c r="L47" s="1">
        <f t="shared" si="5"/>
        <v>102</v>
      </c>
      <c r="M47" s="1">
        <v>11</v>
      </c>
      <c r="N47" s="1">
        <v>71</v>
      </c>
      <c r="O47" s="1">
        <f t="shared" si="16"/>
        <v>20.399999999999999</v>
      </c>
      <c r="P47" s="4"/>
      <c r="Q47" s="4"/>
      <c r="R47" s="1"/>
      <c r="S47" s="1">
        <f t="shared" si="6"/>
        <v>18.97058823529412</v>
      </c>
      <c r="T47" s="1">
        <f t="shared" si="7"/>
        <v>18.97058823529412</v>
      </c>
      <c r="U47" s="1">
        <v>42</v>
      </c>
      <c r="V47" s="1">
        <v>42.6</v>
      </c>
      <c r="W47" s="1">
        <v>25.8</v>
      </c>
      <c r="X47" s="1">
        <v>27.2</v>
      </c>
      <c r="Y47" s="1">
        <v>34.799999999999997</v>
      </c>
      <c r="Z47" s="1">
        <v>47</v>
      </c>
      <c r="AA47" s="1"/>
      <c r="AB47" s="1">
        <f t="shared" si="17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82</v>
      </c>
      <c r="B48" s="1" t="s">
        <v>37</v>
      </c>
      <c r="C48" s="1">
        <v>227</v>
      </c>
      <c r="D48" s="1">
        <v>708</v>
      </c>
      <c r="E48" s="1">
        <v>204</v>
      </c>
      <c r="F48" s="1">
        <v>694</v>
      </c>
      <c r="G48" s="5">
        <v>0.4</v>
      </c>
      <c r="H48" s="1">
        <v>45</v>
      </c>
      <c r="I48" s="1" t="s">
        <v>32</v>
      </c>
      <c r="J48" s="1">
        <v>202</v>
      </c>
      <c r="K48" s="1">
        <f t="shared" si="15"/>
        <v>2</v>
      </c>
      <c r="L48" s="1">
        <f t="shared" si="5"/>
        <v>204</v>
      </c>
      <c r="M48" s="1"/>
      <c r="N48" s="1">
        <v>66.400000000000091</v>
      </c>
      <c r="O48" s="1">
        <f t="shared" si="16"/>
        <v>40.799999999999997</v>
      </c>
      <c r="P48" s="4"/>
      <c r="Q48" s="4"/>
      <c r="R48" s="1"/>
      <c r="S48" s="1">
        <f t="shared" si="6"/>
        <v>18.637254901960787</v>
      </c>
      <c r="T48" s="1">
        <f t="shared" si="7"/>
        <v>18.637254901960787</v>
      </c>
      <c r="U48" s="1">
        <v>82.4</v>
      </c>
      <c r="V48" s="1">
        <v>88.6</v>
      </c>
      <c r="W48" s="1">
        <v>47.6</v>
      </c>
      <c r="X48" s="1">
        <v>44.2</v>
      </c>
      <c r="Y48" s="1">
        <v>69.8</v>
      </c>
      <c r="Z48" s="1">
        <v>88.2</v>
      </c>
      <c r="AA48" s="1"/>
      <c r="AB48" s="1">
        <f t="shared" si="17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9" t="s">
        <v>83</v>
      </c>
      <c r="B49" s="9" t="s">
        <v>31</v>
      </c>
      <c r="C49" s="9"/>
      <c r="D49" s="9">
        <v>59.889000000000003</v>
      </c>
      <c r="E49" s="9">
        <v>59.889000000000003</v>
      </c>
      <c r="F49" s="9"/>
      <c r="G49" s="10">
        <v>0</v>
      </c>
      <c r="H49" s="9" t="e">
        <v>#N/A</v>
      </c>
      <c r="I49" s="9" t="s">
        <v>54</v>
      </c>
      <c r="J49" s="9">
        <v>59.889000000000003</v>
      </c>
      <c r="K49" s="9">
        <f t="shared" si="15"/>
        <v>0</v>
      </c>
      <c r="L49" s="9">
        <f t="shared" si="5"/>
        <v>0</v>
      </c>
      <c r="M49" s="9">
        <v>59.889000000000003</v>
      </c>
      <c r="N49" s="9"/>
      <c r="O49" s="9">
        <f t="shared" si="16"/>
        <v>0</v>
      </c>
      <c r="P49" s="11"/>
      <c r="Q49" s="11"/>
      <c r="R49" s="9"/>
      <c r="S49" s="9" t="e">
        <f t="shared" si="6"/>
        <v>#DIV/0!</v>
      </c>
      <c r="T49" s="9" t="e">
        <f t="shared" si="7"/>
        <v>#DIV/0!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/>
      <c r="AB49" s="9">
        <f t="shared" si="17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3" t="s">
        <v>84</v>
      </c>
      <c r="B50" s="13" t="s">
        <v>31</v>
      </c>
      <c r="C50" s="13"/>
      <c r="D50" s="13"/>
      <c r="E50" s="13"/>
      <c r="F50" s="13"/>
      <c r="G50" s="14">
        <v>0</v>
      </c>
      <c r="H50" s="13">
        <v>40</v>
      </c>
      <c r="I50" s="13" t="s">
        <v>32</v>
      </c>
      <c r="J50" s="13"/>
      <c r="K50" s="13">
        <f t="shared" si="15"/>
        <v>0</v>
      </c>
      <c r="L50" s="13">
        <f t="shared" si="5"/>
        <v>0</v>
      </c>
      <c r="M50" s="13"/>
      <c r="N50" s="13">
        <v>0</v>
      </c>
      <c r="O50" s="13">
        <f t="shared" si="16"/>
        <v>0</v>
      </c>
      <c r="P50" s="15"/>
      <c r="Q50" s="15"/>
      <c r="R50" s="13"/>
      <c r="S50" s="13" t="e">
        <f t="shared" si="6"/>
        <v>#DIV/0!</v>
      </c>
      <c r="T50" s="13" t="e">
        <f t="shared" si="7"/>
        <v>#DIV/0!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 t="s">
        <v>38</v>
      </c>
      <c r="AB50" s="13">
        <f t="shared" si="17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3" t="s">
        <v>85</v>
      </c>
      <c r="B51" s="13" t="s">
        <v>37</v>
      </c>
      <c r="C51" s="13"/>
      <c r="D51" s="13">
        <v>24</v>
      </c>
      <c r="E51" s="13">
        <v>-347</v>
      </c>
      <c r="F51" s="13"/>
      <c r="G51" s="14">
        <v>0</v>
      </c>
      <c r="H51" s="13">
        <v>40</v>
      </c>
      <c r="I51" s="13" t="s">
        <v>32</v>
      </c>
      <c r="J51" s="13">
        <v>24</v>
      </c>
      <c r="K51" s="13">
        <f t="shared" si="15"/>
        <v>-371</v>
      </c>
      <c r="L51" s="13">
        <f t="shared" si="5"/>
        <v>0</v>
      </c>
      <c r="M51" s="13">
        <v>-347</v>
      </c>
      <c r="N51" s="13">
        <v>0</v>
      </c>
      <c r="O51" s="13">
        <f t="shared" si="16"/>
        <v>0</v>
      </c>
      <c r="P51" s="15"/>
      <c r="Q51" s="15"/>
      <c r="R51" s="13"/>
      <c r="S51" s="13" t="e">
        <f t="shared" si="6"/>
        <v>#DIV/0!</v>
      </c>
      <c r="T51" s="13" t="e">
        <f t="shared" si="7"/>
        <v>#DIV/0!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 t="s">
        <v>38</v>
      </c>
      <c r="AB51" s="13">
        <f t="shared" si="17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86</v>
      </c>
      <c r="B52" s="1" t="s">
        <v>37</v>
      </c>
      <c r="C52" s="1">
        <v>284</v>
      </c>
      <c r="D52" s="1">
        <v>1236</v>
      </c>
      <c r="E52" s="1">
        <v>827</v>
      </c>
      <c r="F52" s="1">
        <v>596</v>
      </c>
      <c r="G52" s="5">
        <v>0.4</v>
      </c>
      <c r="H52" s="1">
        <v>40</v>
      </c>
      <c r="I52" s="1" t="s">
        <v>32</v>
      </c>
      <c r="J52" s="1">
        <v>835</v>
      </c>
      <c r="K52" s="1">
        <f t="shared" si="15"/>
        <v>-8</v>
      </c>
      <c r="L52" s="1">
        <f t="shared" si="5"/>
        <v>407</v>
      </c>
      <c r="M52" s="1">
        <v>420</v>
      </c>
      <c r="N52" s="1">
        <v>198.2</v>
      </c>
      <c r="O52" s="1">
        <f t="shared" si="16"/>
        <v>81.400000000000006</v>
      </c>
      <c r="P52" s="4">
        <f t="shared" ref="P52:P54" si="19">10*O52-N52-F52</f>
        <v>19.799999999999955</v>
      </c>
      <c r="Q52" s="4"/>
      <c r="R52" s="1"/>
      <c r="S52" s="1">
        <f t="shared" si="6"/>
        <v>10</v>
      </c>
      <c r="T52" s="1">
        <f t="shared" si="7"/>
        <v>9.7567567567567561</v>
      </c>
      <c r="U52" s="1">
        <v>100.2</v>
      </c>
      <c r="V52" s="1">
        <v>100</v>
      </c>
      <c r="W52" s="1">
        <v>72</v>
      </c>
      <c r="X52" s="1">
        <v>69</v>
      </c>
      <c r="Y52" s="1">
        <v>86.2</v>
      </c>
      <c r="Z52" s="1">
        <v>105.2</v>
      </c>
      <c r="AA52" s="1"/>
      <c r="AB52" s="1">
        <f t="shared" si="17"/>
        <v>8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87</v>
      </c>
      <c r="B53" s="1" t="s">
        <v>31</v>
      </c>
      <c r="C53" s="1">
        <v>251.02</v>
      </c>
      <c r="D53" s="1"/>
      <c r="E53" s="1">
        <v>83.653000000000006</v>
      </c>
      <c r="F53" s="1">
        <v>149.292</v>
      </c>
      <c r="G53" s="5">
        <v>1</v>
      </c>
      <c r="H53" s="1">
        <v>50</v>
      </c>
      <c r="I53" s="1" t="s">
        <v>32</v>
      </c>
      <c r="J53" s="1">
        <v>86.2</v>
      </c>
      <c r="K53" s="1">
        <f t="shared" si="15"/>
        <v>-2.546999999999997</v>
      </c>
      <c r="L53" s="1">
        <f t="shared" si="5"/>
        <v>83.653000000000006</v>
      </c>
      <c r="M53" s="1"/>
      <c r="N53" s="1">
        <v>0</v>
      </c>
      <c r="O53" s="1">
        <f t="shared" si="16"/>
        <v>16.730600000000003</v>
      </c>
      <c r="P53" s="4">
        <f t="shared" si="19"/>
        <v>18.014000000000038</v>
      </c>
      <c r="Q53" s="4"/>
      <c r="R53" s="1"/>
      <c r="S53" s="1">
        <f t="shared" si="6"/>
        <v>10</v>
      </c>
      <c r="T53" s="1">
        <f t="shared" si="7"/>
        <v>8.923290258568132</v>
      </c>
      <c r="U53" s="1">
        <v>13.1782</v>
      </c>
      <c r="V53" s="1">
        <v>17.845400000000001</v>
      </c>
      <c r="W53" s="1">
        <v>27.189</v>
      </c>
      <c r="X53" s="1">
        <v>25.279399999999999</v>
      </c>
      <c r="Y53" s="1">
        <v>38.065800000000003</v>
      </c>
      <c r="Z53" s="1">
        <v>39.419199999999996</v>
      </c>
      <c r="AA53" s="1"/>
      <c r="AB53" s="1">
        <f t="shared" si="17"/>
        <v>18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88</v>
      </c>
      <c r="B54" s="1" t="s">
        <v>31</v>
      </c>
      <c r="C54" s="1">
        <v>155.94200000000001</v>
      </c>
      <c r="D54" s="1">
        <v>120.858</v>
      </c>
      <c r="E54" s="1">
        <v>122.38500000000001</v>
      </c>
      <c r="F54" s="1">
        <v>132.404</v>
      </c>
      <c r="G54" s="5">
        <v>1</v>
      </c>
      <c r="H54" s="1">
        <v>50</v>
      </c>
      <c r="I54" s="1" t="s">
        <v>32</v>
      </c>
      <c r="J54" s="1">
        <v>123.75</v>
      </c>
      <c r="K54" s="1">
        <f t="shared" si="15"/>
        <v>-1.3649999999999949</v>
      </c>
      <c r="L54" s="1">
        <f t="shared" si="5"/>
        <v>122.38500000000001</v>
      </c>
      <c r="M54" s="1"/>
      <c r="N54" s="1">
        <v>0</v>
      </c>
      <c r="O54" s="1">
        <f t="shared" si="16"/>
        <v>24.477</v>
      </c>
      <c r="P54" s="4">
        <f t="shared" si="19"/>
        <v>112.36600000000001</v>
      </c>
      <c r="Q54" s="4"/>
      <c r="R54" s="1"/>
      <c r="S54" s="1">
        <f t="shared" si="6"/>
        <v>10</v>
      </c>
      <c r="T54" s="1">
        <f t="shared" si="7"/>
        <v>5.4093230379539978</v>
      </c>
      <c r="U54" s="1">
        <v>19.048200000000001</v>
      </c>
      <c r="V54" s="1">
        <v>20.644600000000001</v>
      </c>
      <c r="W54" s="1">
        <v>25.278600000000001</v>
      </c>
      <c r="X54" s="1">
        <v>22.013400000000001</v>
      </c>
      <c r="Y54" s="1">
        <v>28.2788</v>
      </c>
      <c r="Z54" s="1">
        <v>29.435199999999998</v>
      </c>
      <c r="AA54" s="1"/>
      <c r="AB54" s="1">
        <f t="shared" si="17"/>
        <v>112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9" t="s">
        <v>89</v>
      </c>
      <c r="B55" s="9" t="s">
        <v>31</v>
      </c>
      <c r="C55" s="9"/>
      <c r="D55" s="9">
        <v>153.96600000000001</v>
      </c>
      <c r="E55" s="9">
        <v>150.976</v>
      </c>
      <c r="F55" s="9"/>
      <c r="G55" s="10">
        <v>0</v>
      </c>
      <c r="H55" s="9" t="e">
        <v>#N/A</v>
      </c>
      <c r="I55" s="9" t="s">
        <v>54</v>
      </c>
      <c r="J55" s="9">
        <v>153.96600000000001</v>
      </c>
      <c r="K55" s="9">
        <f t="shared" si="15"/>
        <v>-2.9900000000000091</v>
      </c>
      <c r="L55" s="9">
        <f t="shared" si="5"/>
        <v>-2.9900000000000091</v>
      </c>
      <c r="M55" s="9">
        <v>153.96600000000001</v>
      </c>
      <c r="N55" s="9">
        <v>0</v>
      </c>
      <c r="O55" s="9">
        <f t="shared" si="16"/>
        <v>-0.59800000000000186</v>
      </c>
      <c r="P55" s="11"/>
      <c r="Q55" s="11"/>
      <c r="R55" s="9"/>
      <c r="S55" s="9">
        <f t="shared" si="6"/>
        <v>0</v>
      </c>
      <c r="T55" s="9">
        <f t="shared" si="7"/>
        <v>0</v>
      </c>
      <c r="U55" s="9">
        <v>-0.14980000000000049</v>
      </c>
      <c r="V55" s="9">
        <v>-0.30380000000000112</v>
      </c>
      <c r="W55" s="9">
        <v>14.144600000000001</v>
      </c>
      <c r="X55" s="9">
        <v>18.997</v>
      </c>
      <c r="Y55" s="9">
        <v>22.145800000000001</v>
      </c>
      <c r="Z55" s="9">
        <v>21.117599999999989</v>
      </c>
      <c r="AA55" s="9" t="s">
        <v>69</v>
      </c>
      <c r="AB55" s="9">
        <f t="shared" si="17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90</v>
      </c>
      <c r="B56" s="1" t="s">
        <v>31</v>
      </c>
      <c r="C56" s="1">
        <v>639.48500000000001</v>
      </c>
      <c r="D56" s="1">
        <v>1176.7190000000001</v>
      </c>
      <c r="E56" s="1">
        <v>1415.8019999999999</v>
      </c>
      <c r="F56" s="1">
        <v>305.22500000000002</v>
      </c>
      <c r="G56" s="5">
        <v>1</v>
      </c>
      <c r="H56" s="1">
        <v>40</v>
      </c>
      <c r="I56" s="1" t="s">
        <v>32</v>
      </c>
      <c r="J56" s="1">
        <v>1398.6590000000001</v>
      </c>
      <c r="K56" s="1">
        <f t="shared" si="15"/>
        <v>17.142999999999802</v>
      </c>
      <c r="L56" s="1">
        <f t="shared" si="5"/>
        <v>299.40599999999995</v>
      </c>
      <c r="M56" s="1">
        <v>1116.396</v>
      </c>
      <c r="N56" s="1">
        <v>275.24740000000031</v>
      </c>
      <c r="O56" s="1">
        <f t="shared" si="16"/>
        <v>59.881199999999993</v>
      </c>
      <c r="P56" s="4">
        <f>10*O56-N56-F56</f>
        <v>18.339599999999564</v>
      </c>
      <c r="Q56" s="4"/>
      <c r="R56" s="1"/>
      <c r="S56" s="1">
        <f t="shared" si="6"/>
        <v>10</v>
      </c>
      <c r="T56" s="1">
        <f t="shared" si="7"/>
        <v>9.6937335925131833</v>
      </c>
      <c r="U56" s="1">
        <v>91.705400000000012</v>
      </c>
      <c r="V56" s="1">
        <v>80.360799999999998</v>
      </c>
      <c r="W56" s="1">
        <v>29.31880000000001</v>
      </c>
      <c r="X56" s="1">
        <v>32.617400000000004</v>
      </c>
      <c r="Y56" s="1">
        <v>113.8446</v>
      </c>
      <c r="Z56" s="1">
        <v>100.3737999999999</v>
      </c>
      <c r="AA56" s="1"/>
      <c r="AB56" s="1">
        <f t="shared" si="17"/>
        <v>18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3" t="s">
        <v>91</v>
      </c>
      <c r="B57" s="13" t="s">
        <v>37</v>
      </c>
      <c r="C57" s="13"/>
      <c r="D57" s="13"/>
      <c r="E57" s="13"/>
      <c r="F57" s="13"/>
      <c r="G57" s="14">
        <v>0</v>
      </c>
      <c r="H57" s="13">
        <v>50</v>
      </c>
      <c r="I57" s="13" t="s">
        <v>32</v>
      </c>
      <c r="J57" s="13"/>
      <c r="K57" s="13">
        <f t="shared" si="15"/>
        <v>0</v>
      </c>
      <c r="L57" s="13">
        <f t="shared" si="5"/>
        <v>0</v>
      </c>
      <c r="M57" s="13"/>
      <c r="N57" s="13">
        <v>0</v>
      </c>
      <c r="O57" s="13">
        <f t="shared" si="16"/>
        <v>0</v>
      </c>
      <c r="P57" s="15"/>
      <c r="Q57" s="15"/>
      <c r="R57" s="13"/>
      <c r="S57" s="13" t="e">
        <f t="shared" si="6"/>
        <v>#DIV/0!</v>
      </c>
      <c r="T57" s="13" t="e">
        <f t="shared" si="7"/>
        <v>#DIV/0!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 t="s">
        <v>38</v>
      </c>
      <c r="AB57" s="13">
        <f t="shared" si="17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92</v>
      </c>
      <c r="B58" s="1" t="s">
        <v>31</v>
      </c>
      <c r="C58" s="1">
        <v>241.53</v>
      </c>
      <c r="D58" s="1">
        <v>337.10899999999998</v>
      </c>
      <c r="E58" s="1">
        <v>400.45299999999997</v>
      </c>
      <c r="F58" s="1">
        <v>148.209</v>
      </c>
      <c r="G58" s="5">
        <v>1</v>
      </c>
      <c r="H58" s="1">
        <v>40</v>
      </c>
      <c r="I58" s="1" t="s">
        <v>32</v>
      </c>
      <c r="J58" s="1">
        <v>403.37</v>
      </c>
      <c r="K58" s="1">
        <f t="shared" si="15"/>
        <v>-2.91700000000003</v>
      </c>
      <c r="L58" s="1">
        <f t="shared" si="5"/>
        <v>192.88299999999998</v>
      </c>
      <c r="M58" s="1">
        <v>207.57</v>
      </c>
      <c r="N58" s="1">
        <v>70.711800000000039</v>
      </c>
      <c r="O58" s="1">
        <f t="shared" si="16"/>
        <v>38.576599999999999</v>
      </c>
      <c r="P58" s="4">
        <f t="shared" ref="P58:P59" si="20">10*O58-N58-F58</f>
        <v>166.84519999999992</v>
      </c>
      <c r="Q58" s="4"/>
      <c r="R58" s="1"/>
      <c r="S58" s="1">
        <f t="shared" si="6"/>
        <v>10</v>
      </c>
      <c r="T58" s="1">
        <f t="shared" si="7"/>
        <v>5.6749635789571933</v>
      </c>
      <c r="U58" s="1">
        <v>34.7318</v>
      </c>
      <c r="V58" s="1">
        <v>33.0458</v>
      </c>
      <c r="W58" s="1">
        <v>30.122599999999991</v>
      </c>
      <c r="X58" s="1">
        <v>33.912999999999997</v>
      </c>
      <c r="Y58" s="1">
        <v>37.081200000000003</v>
      </c>
      <c r="Z58" s="1">
        <v>35.1768</v>
      </c>
      <c r="AA58" s="1"/>
      <c r="AB58" s="1">
        <f t="shared" si="17"/>
        <v>167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93</v>
      </c>
      <c r="B59" s="1" t="s">
        <v>37</v>
      </c>
      <c r="C59" s="1">
        <v>226</v>
      </c>
      <c r="D59" s="1">
        <v>396</v>
      </c>
      <c r="E59" s="1">
        <v>321</v>
      </c>
      <c r="F59" s="1">
        <v>254</v>
      </c>
      <c r="G59" s="5">
        <v>0.4</v>
      </c>
      <c r="H59" s="1">
        <v>40</v>
      </c>
      <c r="I59" s="1" t="s">
        <v>32</v>
      </c>
      <c r="J59" s="1">
        <v>340</v>
      </c>
      <c r="K59" s="1">
        <f t="shared" si="15"/>
        <v>-19</v>
      </c>
      <c r="L59" s="1">
        <f t="shared" si="5"/>
        <v>225</v>
      </c>
      <c r="M59" s="1">
        <v>96</v>
      </c>
      <c r="N59" s="1">
        <v>173.2</v>
      </c>
      <c r="O59" s="1">
        <f t="shared" si="16"/>
        <v>45</v>
      </c>
      <c r="P59" s="4">
        <f t="shared" si="20"/>
        <v>22.800000000000011</v>
      </c>
      <c r="Q59" s="4"/>
      <c r="R59" s="1"/>
      <c r="S59" s="1">
        <f t="shared" si="6"/>
        <v>10</v>
      </c>
      <c r="T59" s="1">
        <f t="shared" si="7"/>
        <v>9.4933333333333323</v>
      </c>
      <c r="U59" s="1">
        <v>54</v>
      </c>
      <c r="V59" s="1">
        <v>48</v>
      </c>
      <c r="W59" s="1">
        <v>39.200000000000003</v>
      </c>
      <c r="X59" s="1">
        <v>42.8</v>
      </c>
      <c r="Y59" s="1">
        <v>45.6</v>
      </c>
      <c r="Z59" s="1">
        <v>57.8</v>
      </c>
      <c r="AA59" s="1"/>
      <c r="AB59" s="1">
        <f t="shared" si="17"/>
        <v>9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94</v>
      </c>
      <c r="B60" s="1" t="s">
        <v>37</v>
      </c>
      <c r="C60" s="1">
        <v>103</v>
      </c>
      <c r="D60" s="1">
        <v>1008</v>
      </c>
      <c r="E60" s="1">
        <v>215</v>
      </c>
      <c r="F60" s="1">
        <v>846</v>
      </c>
      <c r="G60" s="5">
        <v>0.4</v>
      </c>
      <c r="H60" s="1">
        <v>40</v>
      </c>
      <c r="I60" s="1" t="s">
        <v>32</v>
      </c>
      <c r="J60" s="1">
        <v>243</v>
      </c>
      <c r="K60" s="1">
        <f t="shared" si="15"/>
        <v>-28</v>
      </c>
      <c r="L60" s="1">
        <f t="shared" si="5"/>
        <v>191</v>
      </c>
      <c r="M60" s="1">
        <v>24</v>
      </c>
      <c r="N60" s="1">
        <v>144.6</v>
      </c>
      <c r="O60" s="1">
        <f t="shared" si="16"/>
        <v>38.200000000000003</v>
      </c>
      <c r="P60" s="4"/>
      <c r="Q60" s="4"/>
      <c r="R60" s="1"/>
      <c r="S60" s="1">
        <f t="shared" si="6"/>
        <v>25.93193717277487</v>
      </c>
      <c r="T60" s="1">
        <f t="shared" si="7"/>
        <v>25.93193717277487</v>
      </c>
      <c r="U60" s="1">
        <v>102.2</v>
      </c>
      <c r="V60" s="1">
        <v>103.8</v>
      </c>
      <c r="W60" s="1">
        <v>57.4</v>
      </c>
      <c r="X60" s="1">
        <v>54.8</v>
      </c>
      <c r="Y60" s="1">
        <v>71.599999999999994</v>
      </c>
      <c r="Z60" s="1">
        <v>86</v>
      </c>
      <c r="AA60" s="1"/>
      <c r="AB60" s="1">
        <f t="shared" si="17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3" t="s">
        <v>95</v>
      </c>
      <c r="B61" s="13" t="s">
        <v>31</v>
      </c>
      <c r="C61" s="13"/>
      <c r="D61" s="13"/>
      <c r="E61" s="13"/>
      <c r="F61" s="13"/>
      <c r="G61" s="14">
        <v>0</v>
      </c>
      <c r="H61" s="13">
        <v>50</v>
      </c>
      <c r="I61" s="13" t="s">
        <v>32</v>
      </c>
      <c r="J61" s="13"/>
      <c r="K61" s="13">
        <f t="shared" si="15"/>
        <v>0</v>
      </c>
      <c r="L61" s="13">
        <f t="shared" si="5"/>
        <v>0</v>
      </c>
      <c r="M61" s="13"/>
      <c r="N61" s="13">
        <v>0</v>
      </c>
      <c r="O61" s="13">
        <f t="shared" si="16"/>
        <v>0</v>
      </c>
      <c r="P61" s="15"/>
      <c r="Q61" s="15"/>
      <c r="R61" s="13"/>
      <c r="S61" s="13" t="e">
        <f t="shared" si="6"/>
        <v>#DIV/0!</v>
      </c>
      <c r="T61" s="13" t="e">
        <f t="shared" si="7"/>
        <v>#DIV/0!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 t="s">
        <v>38</v>
      </c>
      <c r="AB61" s="13">
        <f t="shared" si="17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96</v>
      </c>
      <c r="B62" s="1" t="s">
        <v>31</v>
      </c>
      <c r="C62" s="1">
        <v>250.54900000000001</v>
      </c>
      <c r="D62" s="1">
        <v>76.396000000000001</v>
      </c>
      <c r="E62" s="1">
        <v>126.06100000000001</v>
      </c>
      <c r="F62" s="1">
        <v>184.75200000000001</v>
      </c>
      <c r="G62" s="5">
        <v>1</v>
      </c>
      <c r="H62" s="1">
        <v>50</v>
      </c>
      <c r="I62" s="1" t="s">
        <v>32</v>
      </c>
      <c r="J62" s="1">
        <v>122.45</v>
      </c>
      <c r="K62" s="1">
        <f t="shared" si="15"/>
        <v>3.6110000000000042</v>
      </c>
      <c r="L62" s="1">
        <f t="shared" si="5"/>
        <v>126.06100000000001</v>
      </c>
      <c r="M62" s="1"/>
      <c r="N62" s="1">
        <v>45.328599999999987</v>
      </c>
      <c r="O62" s="1">
        <f t="shared" si="16"/>
        <v>25.212200000000003</v>
      </c>
      <c r="P62" s="4">
        <f t="shared" ref="P62:P63" si="21">10*O62-N62-F62</f>
        <v>22.04140000000001</v>
      </c>
      <c r="Q62" s="4"/>
      <c r="R62" s="1"/>
      <c r="S62" s="1">
        <f t="shared" si="6"/>
        <v>10</v>
      </c>
      <c r="T62" s="1">
        <f t="shared" si="7"/>
        <v>9.125764510832056</v>
      </c>
      <c r="U62" s="1">
        <v>27.9346</v>
      </c>
      <c r="V62" s="1">
        <v>24.1478</v>
      </c>
      <c r="W62" s="1">
        <v>33.569000000000003</v>
      </c>
      <c r="X62" s="1">
        <v>31.662800000000001</v>
      </c>
      <c r="Y62" s="1">
        <v>30.207799999999999</v>
      </c>
      <c r="Z62" s="1">
        <v>31.8886</v>
      </c>
      <c r="AA62" s="1"/>
      <c r="AB62" s="1">
        <f t="shared" si="17"/>
        <v>22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97</v>
      </c>
      <c r="B63" s="1" t="s">
        <v>31</v>
      </c>
      <c r="C63" s="1">
        <v>97.9</v>
      </c>
      <c r="D63" s="1">
        <v>0.18</v>
      </c>
      <c r="E63" s="1">
        <v>88.414000000000001</v>
      </c>
      <c r="F63" s="1"/>
      <c r="G63" s="5">
        <v>1</v>
      </c>
      <c r="H63" s="1">
        <v>50</v>
      </c>
      <c r="I63" s="1" t="s">
        <v>32</v>
      </c>
      <c r="J63" s="1">
        <v>97.35</v>
      </c>
      <c r="K63" s="1">
        <f t="shared" si="15"/>
        <v>-8.9359999999999928</v>
      </c>
      <c r="L63" s="1">
        <f t="shared" si="5"/>
        <v>88.414000000000001</v>
      </c>
      <c r="M63" s="1"/>
      <c r="N63" s="1">
        <v>30</v>
      </c>
      <c r="O63" s="1">
        <f t="shared" si="16"/>
        <v>17.6828</v>
      </c>
      <c r="P63" s="4">
        <f t="shared" si="21"/>
        <v>146.828</v>
      </c>
      <c r="Q63" s="4"/>
      <c r="R63" s="1"/>
      <c r="S63" s="1">
        <f t="shared" si="6"/>
        <v>10</v>
      </c>
      <c r="T63" s="1">
        <f t="shared" si="7"/>
        <v>1.6965638925961952</v>
      </c>
      <c r="U63" s="1">
        <v>6.5279999999999996</v>
      </c>
      <c r="V63" s="1">
        <v>2.1871999999999998</v>
      </c>
      <c r="W63" s="1">
        <v>0</v>
      </c>
      <c r="X63" s="1">
        <v>6.8743999999999996</v>
      </c>
      <c r="Y63" s="1">
        <v>8.8132000000000001</v>
      </c>
      <c r="Z63" s="1">
        <v>1.9388000000000001</v>
      </c>
      <c r="AA63" s="1" t="s">
        <v>98</v>
      </c>
      <c r="AB63" s="1">
        <f t="shared" si="17"/>
        <v>147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3" t="s">
        <v>99</v>
      </c>
      <c r="B64" s="13" t="s">
        <v>37</v>
      </c>
      <c r="C64" s="13"/>
      <c r="D64" s="13"/>
      <c r="E64" s="13"/>
      <c r="F64" s="13"/>
      <c r="G64" s="14">
        <v>0</v>
      </c>
      <c r="H64" s="13">
        <v>50</v>
      </c>
      <c r="I64" s="13" t="s">
        <v>32</v>
      </c>
      <c r="J64" s="13"/>
      <c r="K64" s="13">
        <f t="shared" si="15"/>
        <v>0</v>
      </c>
      <c r="L64" s="13">
        <f t="shared" si="5"/>
        <v>0</v>
      </c>
      <c r="M64" s="13"/>
      <c r="N64" s="13">
        <v>0</v>
      </c>
      <c r="O64" s="13">
        <f t="shared" si="16"/>
        <v>0</v>
      </c>
      <c r="P64" s="15"/>
      <c r="Q64" s="15"/>
      <c r="R64" s="13"/>
      <c r="S64" s="13" t="e">
        <f t="shared" si="6"/>
        <v>#DIV/0!</v>
      </c>
      <c r="T64" s="13" t="e">
        <f t="shared" si="7"/>
        <v>#DIV/0!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 t="s">
        <v>38</v>
      </c>
      <c r="AB64" s="13">
        <f t="shared" si="17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9" t="s">
        <v>100</v>
      </c>
      <c r="B65" s="9" t="s">
        <v>31</v>
      </c>
      <c r="C65" s="9"/>
      <c r="D65" s="9">
        <v>121.76600000000001</v>
      </c>
      <c r="E65" s="9">
        <v>121.76600000000001</v>
      </c>
      <c r="F65" s="9"/>
      <c r="G65" s="10">
        <v>0</v>
      </c>
      <c r="H65" s="9" t="e">
        <v>#N/A</v>
      </c>
      <c r="I65" s="9" t="s">
        <v>54</v>
      </c>
      <c r="J65" s="9">
        <v>121.76600000000001</v>
      </c>
      <c r="K65" s="9">
        <f t="shared" si="15"/>
        <v>0</v>
      </c>
      <c r="L65" s="9">
        <f t="shared" si="5"/>
        <v>0</v>
      </c>
      <c r="M65" s="9">
        <v>121.76600000000001</v>
      </c>
      <c r="N65" s="9"/>
      <c r="O65" s="9">
        <f t="shared" si="16"/>
        <v>0</v>
      </c>
      <c r="P65" s="11"/>
      <c r="Q65" s="11"/>
      <c r="R65" s="9"/>
      <c r="S65" s="9" t="e">
        <f t="shared" si="6"/>
        <v>#DIV/0!</v>
      </c>
      <c r="T65" s="9" t="e">
        <f t="shared" si="7"/>
        <v>#DIV/0!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/>
      <c r="AB65" s="9">
        <f t="shared" si="17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101</v>
      </c>
      <c r="B66" s="1" t="s">
        <v>37</v>
      </c>
      <c r="C66" s="1">
        <v>552</v>
      </c>
      <c r="D66" s="1">
        <v>1032</v>
      </c>
      <c r="E66" s="1">
        <v>868</v>
      </c>
      <c r="F66" s="1">
        <v>609</v>
      </c>
      <c r="G66" s="5">
        <v>0.4</v>
      </c>
      <c r="H66" s="1">
        <v>40</v>
      </c>
      <c r="I66" s="1" t="s">
        <v>32</v>
      </c>
      <c r="J66" s="1">
        <v>870</v>
      </c>
      <c r="K66" s="1">
        <f t="shared" si="15"/>
        <v>-2</v>
      </c>
      <c r="L66" s="1">
        <f t="shared" si="5"/>
        <v>466</v>
      </c>
      <c r="M66" s="1">
        <v>402</v>
      </c>
      <c r="N66" s="1">
        <v>305.00000000000023</v>
      </c>
      <c r="O66" s="1">
        <f t="shared" si="16"/>
        <v>93.2</v>
      </c>
      <c r="P66" s="4">
        <f t="shared" ref="P66:P69" si="22">10*O66-N66-F66</f>
        <v>17.999999999999773</v>
      </c>
      <c r="Q66" s="4"/>
      <c r="R66" s="1"/>
      <c r="S66" s="1">
        <f t="shared" si="6"/>
        <v>10</v>
      </c>
      <c r="T66" s="1">
        <f t="shared" si="7"/>
        <v>9.8068669527897026</v>
      </c>
      <c r="U66" s="1">
        <v>118.4</v>
      </c>
      <c r="V66" s="1">
        <v>112.4</v>
      </c>
      <c r="W66" s="1">
        <v>109.4</v>
      </c>
      <c r="X66" s="1">
        <v>109.2</v>
      </c>
      <c r="Y66" s="1">
        <v>116.2</v>
      </c>
      <c r="Z66" s="1">
        <v>124.2</v>
      </c>
      <c r="AA66" s="1"/>
      <c r="AB66" s="1">
        <f t="shared" si="17"/>
        <v>7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102</v>
      </c>
      <c r="B67" s="1" t="s">
        <v>37</v>
      </c>
      <c r="C67" s="1">
        <v>398</v>
      </c>
      <c r="D67" s="1">
        <v>785</v>
      </c>
      <c r="E67" s="1">
        <v>516</v>
      </c>
      <c r="F67" s="1">
        <v>587</v>
      </c>
      <c r="G67" s="5">
        <v>0.4</v>
      </c>
      <c r="H67" s="1">
        <v>40</v>
      </c>
      <c r="I67" s="1" t="s">
        <v>32</v>
      </c>
      <c r="J67" s="1">
        <v>519</v>
      </c>
      <c r="K67" s="1">
        <f t="shared" si="15"/>
        <v>-3</v>
      </c>
      <c r="L67" s="1">
        <f t="shared" si="5"/>
        <v>396</v>
      </c>
      <c r="M67" s="1">
        <v>120</v>
      </c>
      <c r="N67" s="1">
        <v>233.60000000000011</v>
      </c>
      <c r="O67" s="1">
        <f t="shared" si="16"/>
        <v>79.2</v>
      </c>
      <c r="P67" s="4"/>
      <c r="Q67" s="4"/>
      <c r="R67" s="1"/>
      <c r="S67" s="1">
        <f t="shared" si="6"/>
        <v>10.361111111111112</v>
      </c>
      <c r="T67" s="1">
        <f t="shared" si="7"/>
        <v>10.361111111111112</v>
      </c>
      <c r="U67" s="1">
        <v>99.4</v>
      </c>
      <c r="V67" s="1">
        <v>96.8</v>
      </c>
      <c r="W67" s="1">
        <v>75.2</v>
      </c>
      <c r="X67" s="1">
        <v>78.400000000000006</v>
      </c>
      <c r="Y67" s="1">
        <v>97.4</v>
      </c>
      <c r="Z67" s="1">
        <v>105.8</v>
      </c>
      <c r="AA67" s="1"/>
      <c r="AB67" s="1">
        <f t="shared" si="17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103</v>
      </c>
      <c r="B68" s="1" t="s">
        <v>31</v>
      </c>
      <c r="C68" s="1">
        <v>274.76499999999999</v>
      </c>
      <c r="D68" s="1">
        <v>202.739</v>
      </c>
      <c r="E68" s="1">
        <v>253.28899999999999</v>
      </c>
      <c r="F68" s="1">
        <v>99.200999999999993</v>
      </c>
      <c r="G68" s="5">
        <v>1</v>
      </c>
      <c r="H68" s="1">
        <v>40</v>
      </c>
      <c r="I68" s="1" t="s">
        <v>32</v>
      </c>
      <c r="J68" s="1">
        <v>308.77999999999997</v>
      </c>
      <c r="K68" s="1">
        <f t="shared" si="15"/>
        <v>-55.490999999999985</v>
      </c>
      <c r="L68" s="1">
        <f t="shared" si="5"/>
        <v>165.83499999999998</v>
      </c>
      <c r="M68" s="1">
        <v>87.453999999999994</v>
      </c>
      <c r="N68" s="1">
        <v>71.815399999999983</v>
      </c>
      <c r="O68" s="1">
        <f t="shared" si="16"/>
        <v>33.166999999999994</v>
      </c>
      <c r="P68" s="4">
        <f t="shared" si="22"/>
        <v>160.65360000000001</v>
      </c>
      <c r="Q68" s="4"/>
      <c r="R68" s="1"/>
      <c r="S68" s="1">
        <f t="shared" si="6"/>
        <v>10</v>
      </c>
      <c r="T68" s="1">
        <f t="shared" si="7"/>
        <v>5.1562215455121052</v>
      </c>
      <c r="U68" s="1">
        <v>28.4604</v>
      </c>
      <c r="V68" s="1">
        <v>25.9604</v>
      </c>
      <c r="W68" s="1">
        <v>31.418199999999999</v>
      </c>
      <c r="X68" s="1">
        <v>34.199399999999997</v>
      </c>
      <c r="Y68" s="1">
        <v>27.271799999999999</v>
      </c>
      <c r="Z68" s="1">
        <v>27.602599999999999</v>
      </c>
      <c r="AA68" s="1"/>
      <c r="AB68" s="1">
        <f t="shared" si="17"/>
        <v>161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104</v>
      </c>
      <c r="B69" s="1" t="s">
        <v>31</v>
      </c>
      <c r="C69" s="1">
        <v>251.38499999999999</v>
      </c>
      <c r="D69" s="1">
        <v>232.745</v>
      </c>
      <c r="E69" s="1">
        <v>195.96100000000001</v>
      </c>
      <c r="F69" s="1">
        <v>121.874</v>
      </c>
      <c r="G69" s="5">
        <v>1</v>
      </c>
      <c r="H69" s="1">
        <v>40</v>
      </c>
      <c r="I69" s="1" t="s">
        <v>32</v>
      </c>
      <c r="J69" s="1">
        <v>325.66699999999997</v>
      </c>
      <c r="K69" s="1">
        <f t="shared" si="15"/>
        <v>-129.70599999999996</v>
      </c>
      <c r="L69" s="1">
        <f t="shared" si="5"/>
        <v>125.00600000000001</v>
      </c>
      <c r="M69" s="1">
        <v>70.954999999999998</v>
      </c>
      <c r="N69" s="1">
        <v>30.207000000000019</v>
      </c>
      <c r="O69" s="1">
        <f t="shared" si="16"/>
        <v>25.001200000000004</v>
      </c>
      <c r="P69" s="4">
        <f t="shared" si="22"/>
        <v>97.93100000000004</v>
      </c>
      <c r="Q69" s="4"/>
      <c r="R69" s="1"/>
      <c r="S69" s="1">
        <f t="shared" si="6"/>
        <v>10</v>
      </c>
      <c r="T69" s="1">
        <f t="shared" si="7"/>
        <v>6.0829480184951121</v>
      </c>
      <c r="U69" s="1">
        <v>22.736999999999998</v>
      </c>
      <c r="V69" s="1">
        <v>20.1326</v>
      </c>
      <c r="W69" s="1">
        <v>30.039600000000011</v>
      </c>
      <c r="X69" s="1">
        <v>31.672800000000009</v>
      </c>
      <c r="Y69" s="1">
        <v>25.512799999999999</v>
      </c>
      <c r="Z69" s="1">
        <v>25.965599999999998</v>
      </c>
      <c r="AA69" s="1"/>
      <c r="AB69" s="1">
        <f t="shared" si="17"/>
        <v>98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9" t="s">
        <v>105</v>
      </c>
      <c r="B70" s="9" t="s">
        <v>31</v>
      </c>
      <c r="C70" s="9"/>
      <c r="D70" s="9">
        <v>155.62899999999999</v>
      </c>
      <c r="E70" s="9">
        <v>155.62899999999999</v>
      </c>
      <c r="F70" s="9"/>
      <c r="G70" s="10">
        <v>0</v>
      </c>
      <c r="H70" s="9" t="e">
        <v>#N/A</v>
      </c>
      <c r="I70" s="9" t="s">
        <v>54</v>
      </c>
      <c r="J70" s="9">
        <v>155.62899999999999</v>
      </c>
      <c r="K70" s="9">
        <f t="shared" ref="K70:K101" si="23">E70-J70</f>
        <v>0</v>
      </c>
      <c r="L70" s="9">
        <f t="shared" si="5"/>
        <v>0</v>
      </c>
      <c r="M70" s="9">
        <v>155.62899999999999</v>
      </c>
      <c r="N70" s="9"/>
      <c r="O70" s="9">
        <f t="shared" ref="O70:O102" si="24">L70/5</f>
        <v>0</v>
      </c>
      <c r="P70" s="11"/>
      <c r="Q70" s="11"/>
      <c r="R70" s="9"/>
      <c r="S70" s="9" t="e">
        <f t="shared" si="6"/>
        <v>#DIV/0!</v>
      </c>
      <c r="T70" s="9" t="e">
        <f t="shared" si="7"/>
        <v>#DIV/0!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/>
      <c r="AB70" s="9">
        <f t="shared" ref="AB70:AB102" si="25">ROUND(P70*G70,0)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3" t="s">
        <v>106</v>
      </c>
      <c r="B71" s="13" t="s">
        <v>31</v>
      </c>
      <c r="C71" s="13"/>
      <c r="D71" s="13">
        <v>208.82499999999999</v>
      </c>
      <c r="E71" s="13">
        <v>208.82499999999999</v>
      </c>
      <c r="F71" s="13"/>
      <c r="G71" s="14">
        <v>0</v>
      </c>
      <c r="H71" s="13">
        <v>40</v>
      </c>
      <c r="I71" s="13" t="s">
        <v>32</v>
      </c>
      <c r="J71" s="13">
        <v>208.82499999999999</v>
      </c>
      <c r="K71" s="13">
        <f t="shared" si="23"/>
        <v>0</v>
      </c>
      <c r="L71" s="13">
        <f t="shared" ref="L71:L102" si="26">E71-M71</f>
        <v>0</v>
      </c>
      <c r="M71" s="13">
        <v>208.82499999999999</v>
      </c>
      <c r="N71" s="13">
        <v>0</v>
      </c>
      <c r="O71" s="13">
        <f t="shared" si="24"/>
        <v>0</v>
      </c>
      <c r="P71" s="15"/>
      <c r="Q71" s="15"/>
      <c r="R71" s="13"/>
      <c r="S71" s="13" t="e">
        <f t="shared" ref="S71:S102" si="27">(F71+N71+P71)/O71</f>
        <v>#DIV/0!</v>
      </c>
      <c r="T71" s="13" t="e">
        <f t="shared" ref="T71:T102" si="28">(F71+N71)/O71</f>
        <v>#DIV/0!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 t="s">
        <v>38</v>
      </c>
      <c r="AB71" s="13">
        <f t="shared" si="25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9" t="s">
        <v>107</v>
      </c>
      <c r="B72" s="9" t="s">
        <v>31</v>
      </c>
      <c r="C72" s="9"/>
      <c r="D72" s="9">
        <v>21.475999999999999</v>
      </c>
      <c r="E72" s="9">
        <v>21.475999999999999</v>
      </c>
      <c r="F72" s="9"/>
      <c r="G72" s="10">
        <v>0</v>
      </c>
      <c r="H72" s="9" t="e">
        <v>#N/A</v>
      </c>
      <c r="I72" s="9" t="s">
        <v>54</v>
      </c>
      <c r="J72" s="9">
        <v>21.475999999999999</v>
      </c>
      <c r="K72" s="9">
        <f t="shared" si="23"/>
        <v>0</v>
      </c>
      <c r="L72" s="9">
        <f t="shared" si="26"/>
        <v>0</v>
      </c>
      <c r="M72" s="9">
        <v>21.475999999999999</v>
      </c>
      <c r="N72" s="9"/>
      <c r="O72" s="9">
        <f t="shared" si="24"/>
        <v>0</v>
      </c>
      <c r="P72" s="11"/>
      <c r="Q72" s="11"/>
      <c r="R72" s="9"/>
      <c r="S72" s="9" t="e">
        <f t="shared" si="27"/>
        <v>#DIV/0!</v>
      </c>
      <c r="T72" s="9" t="e">
        <f t="shared" si="28"/>
        <v>#DIV/0!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/>
      <c r="AB72" s="9">
        <f t="shared" si="25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108</v>
      </c>
      <c r="B73" s="1" t="s">
        <v>31</v>
      </c>
      <c r="C73" s="1">
        <v>99.486000000000004</v>
      </c>
      <c r="D73" s="1">
        <v>53.106000000000002</v>
      </c>
      <c r="E73" s="1">
        <v>67.510999999999996</v>
      </c>
      <c r="F73" s="1">
        <v>63.537999999999997</v>
      </c>
      <c r="G73" s="5">
        <v>1</v>
      </c>
      <c r="H73" s="1">
        <v>30</v>
      </c>
      <c r="I73" s="1" t="s">
        <v>32</v>
      </c>
      <c r="J73" s="1">
        <v>68</v>
      </c>
      <c r="K73" s="1">
        <f t="shared" si="23"/>
        <v>-0.48900000000000432</v>
      </c>
      <c r="L73" s="1">
        <f t="shared" si="26"/>
        <v>67.510999999999996</v>
      </c>
      <c r="M73" s="1"/>
      <c r="N73" s="1">
        <v>43.39079999999997</v>
      </c>
      <c r="O73" s="1">
        <f t="shared" si="24"/>
        <v>13.502199999999998</v>
      </c>
      <c r="P73" s="4">
        <f>10*O73-N73-F73</f>
        <v>28.093200000000024</v>
      </c>
      <c r="Q73" s="4"/>
      <c r="R73" s="1"/>
      <c r="S73" s="1">
        <f t="shared" si="27"/>
        <v>10</v>
      </c>
      <c r="T73" s="1">
        <f t="shared" si="28"/>
        <v>7.9193612892713761</v>
      </c>
      <c r="U73" s="1">
        <v>14.2308</v>
      </c>
      <c r="V73" s="1">
        <v>12.847200000000001</v>
      </c>
      <c r="W73" s="1">
        <v>12.766999999999999</v>
      </c>
      <c r="X73" s="1">
        <v>12.413</v>
      </c>
      <c r="Y73" s="1">
        <v>18.128</v>
      </c>
      <c r="Z73" s="1">
        <v>19.433199999999999</v>
      </c>
      <c r="AA73" s="1"/>
      <c r="AB73" s="1">
        <f t="shared" si="25"/>
        <v>28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3" t="s">
        <v>109</v>
      </c>
      <c r="B74" s="13" t="s">
        <v>37</v>
      </c>
      <c r="C74" s="13"/>
      <c r="D74" s="13"/>
      <c r="E74" s="13"/>
      <c r="F74" s="13"/>
      <c r="G74" s="14">
        <v>0</v>
      </c>
      <c r="H74" s="13">
        <v>60</v>
      </c>
      <c r="I74" s="13" t="s">
        <v>32</v>
      </c>
      <c r="J74" s="13"/>
      <c r="K74" s="13">
        <f t="shared" si="23"/>
        <v>0</v>
      </c>
      <c r="L74" s="13">
        <f t="shared" si="26"/>
        <v>0</v>
      </c>
      <c r="M74" s="13"/>
      <c r="N74" s="13">
        <v>0</v>
      </c>
      <c r="O74" s="13">
        <f t="shared" si="24"/>
        <v>0</v>
      </c>
      <c r="P74" s="15"/>
      <c r="Q74" s="15"/>
      <c r="R74" s="13"/>
      <c r="S74" s="13" t="e">
        <f t="shared" si="27"/>
        <v>#DIV/0!</v>
      </c>
      <c r="T74" s="13" t="e">
        <f t="shared" si="28"/>
        <v>#DIV/0!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 t="s">
        <v>38</v>
      </c>
      <c r="AB74" s="13">
        <f t="shared" si="25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3" t="s">
        <v>110</v>
      </c>
      <c r="B75" s="13" t="s">
        <v>37</v>
      </c>
      <c r="C75" s="13"/>
      <c r="D75" s="13"/>
      <c r="E75" s="13"/>
      <c r="F75" s="13"/>
      <c r="G75" s="14">
        <v>0</v>
      </c>
      <c r="H75" s="13">
        <v>50</v>
      </c>
      <c r="I75" s="13" t="s">
        <v>32</v>
      </c>
      <c r="J75" s="13"/>
      <c r="K75" s="13">
        <f t="shared" si="23"/>
        <v>0</v>
      </c>
      <c r="L75" s="13">
        <f t="shared" si="26"/>
        <v>0</v>
      </c>
      <c r="M75" s="13"/>
      <c r="N75" s="13">
        <v>0</v>
      </c>
      <c r="O75" s="13">
        <f t="shared" si="24"/>
        <v>0</v>
      </c>
      <c r="P75" s="15"/>
      <c r="Q75" s="15"/>
      <c r="R75" s="13"/>
      <c r="S75" s="13" t="e">
        <f t="shared" si="27"/>
        <v>#DIV/0!</v>
      </c>
      <c r="T75" s="13" t="e">
        <f t="shared" si="28"/>
        <v>#DIV/0!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 t="s">
        <v>38</v>
      </c>
      <c r="AB75" s="13">
        <f t="shared" si="25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3" t="s">
        <v>111</v>
      </c>
      <c r="B76" s="13" t="s">
        <v>37</v>
      </c>
      <c r="C76" s="13"/>
      <c r="D76" s="13"/>
      <c r="E76" s="13"/>
      <c r="F76" s="13"/>
      <c r="G76" s="14">
        <v>0</v>
      </c>
      <c r="H76" s="13">
        <v>50</v>
      </c>
      <c r="I76" s="13" t="s">
        <v>32</v>
      </c>
      <c r="J76" s="13"/>
      <c r="K76" s="13">
        <f t="shared" si="23"/>
        <v>0</v>
      </c>
      <c r="L76" s="13">
        <f t="shared" si="26"/>
        <v>0</v>
      </c>
      <c r="M76" s="13"/>
      <c r="N76" s="13">
        <v>0</v>
      </c>
      <c r="O76" s="13">
        <f t="shared" si="24"/>
        <v>0</v>
      </c>
      <c r="P76" s="15"/>
      <c r="Q76" s="15"/>
      <c r="R76" s="13"/>
      <c r="S76" s="13" t="e">
        <f t="shared" si="27"/>
        <v>#DIV/0!</v>
      </c>
      <c r="T76" s="13" t="e">
        <f t="shared" si="28"/>
        <v>#DIV/0!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 t="s">
        <v>38</v>
      </c>
      <c r="AB76" s="13">
        <f t="shared" si="25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3" t="s">
        <v>112</v>
      </c>
      <c r="B77" s="13" t="s">
        <v>37</v>
      </c>
      <c r="C77" s="13"/>
      <c r="D77" s="13"/>
      <c r="E77" s="13"/>
      <c r="F77" s="13"/>
      <c r="G77" s="14">
        <v>0</v>
      </c>
      <c r="H77" s="13">
        <v>30</v>
      </c>
      <c r="I77" s="13" t="s">
        <v>32</v>
      </c>
      <c r="J77" s="13"/>
      <c r="K77" s="13">
        <f t="shared" si="23"/>
        <v>0</v>
      </c>
      <c r="L77" s="13">
        <f t="shared" si="26"/>
        <v>0</v>
      </c>
      <c r="M77" s="13"/>
      <c r="N77" s="13">
        <v>0</v>
      </c>
      <c r="O77" s="13">
        <f t="shared" si="24"/>
        <v>0</v>
      </c>
      <c r="P77" s="15"/>
      <c r="Q77" s="15"/>
      <c r="R77" s="13"/>
      <c r="S77" s="13" t="e">
        <f t="shared" si="27"/>
        <v>#DIV/0!</v>
      </c>
      <c r="T77" s="13" t="e">
        <f t="shared" si="28"/>
        <v>#DIV/0!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 t="s">
        <v>38</v>
      </c>
      <c r="AB77" s="13">
        <f t="shared" si="25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3" t="s">
        <v>113</v>
      </c>
      <c r="B78" s="13" t="s">
        <v>37</v>
      </c>
      <c r="C78" s="13"/>
      <c r="D78" s="13"/>
      <c r="E78" s="13"/>
      <c r="F78" s="13"/>
      <c r="G78" s="14">
        <v>0</v>
      </c>
      <c r="H78" s="13">
        <v>55</v>
      </c>
      <c r="I78" s="13" t="s">
        <v>32</v>
      </c>
      <c r="J78" s="13"/>
      <c r="K78" s="13">
        <f t="shared" si="23"/>
        <v>0</v>
      </c>
      <c r="L78" s="13">
        <f t="shared" si="26"/>
        <v>0</v>
      </c>
      <c r="M78" s="13"/>
      <c r="N78" s="13">
        <v>0</v>
      </c>
      <c r="O78" s="13">
        <f t="shared" si="24"/>
        <v>0</v>
      </c>
      <c r="P78" s="15"/>
      <c r="Q78" s="15"/>
      <c r="R78" s="13"/>
      <c r="S78" s="13" t="e">
        <f t="shared" si="27"/>
        <v>#DIV/0!</v>
      </c>
      <c r="T78" s="13" t="e">
        <f t="shared" si="28"/>
        <v>#DIV/0!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 t="s">
        <v>38</v>
      </c>
      <c r="AB78" s="13">
        <f t="shared" si="25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3" t="s">
        <v>114</v>
      </c>
      <c r="B79" s="13" t="s">
        <v>37</v>
      </c>
      <c r="C79" s="13"/>
      <c r="D79" s="13"/>
      <c r="E79" s="13"/>
      <c r="F79" s="13"/>
      <c r="G79" s="14">
        <v>0</v>
      </c>
      <c r="H79" s="13">
        <v>40</v>
      </c>
      <c r="I79" s="13" t="s">
        <v>32</v>
      </c>
      <c r="J79" s="13"/>
      <c r="K79" s="13">
        <f t="shared" si="23"/>
        <v>0</v>
      </c>
      <c r="L79" s="13">
        <f t="shared" si="26"/>
        <v>0</v>
      </c>
      <c r="M79" s="13"/>
      <c r="N79" s="13">
        <v>0</v>
      </c>
      <c r="O79" s="13">
        <f t="shared" si="24"/>
        <v>0</v>
      </c>
      <c r="P79" s="15"/>
      <c r="Q79" s="15"/>
      <c r="R79" s="13"/>
      <c r="S79" s="13" t="e">
        <f t="shared" si="27"/>
        <v>#DIV/0!</v>
      </c>
      <c r="T79" s="13" t="e">
        <f t="shared" si="28"/>
        <v>#DIV/0!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 t="s">
        <v>38</v>
      </c>
      <c r="AB79" s="13">
        <f t="shared" si="25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115</v>
      </c>
      <c r="B80" s="1" t="s">
        <v>37</v>
      </c>
      <c r="C80" s="1">
        <v>47</v>
      </c>
      <c r="D80" s="1">
        <v>150</v>
      </c>
      <c r="E80" s="1">
        <v>28</v>
      </c>
      <c r="F80" s="1">
        <v>149</v>
      </c>
      <c r="G80" s="5">
        <v>0.4</v>
      </c>
      <c r="H80" s="1">
        <v>50</v>
      </c>
      <c r="I80" s="1" t="s">
        <v>32</v>
      </c>
      <c r="J80" s="1">
        <v>39</v>
      </c>
      <c r="K80" s="1">
        <f t="shared" si="23"/>
        <v>-11</v>
      </c>
      <c r="L80" s="1">
        <f t="shared" si="26"/>
        <v>28</v>
      </c>
      <c r="M80" s="1"/>
      <c r="N80" s="1">
        <v>36.519999999999982</v>
      </c>
      <c r="O80" s="1">
        <f t="shared" si="24"/>
        <v>5.6</v>
      </c>
      <c r="P80" s="4"/>
      <c r="Q80" s="4"/>
      <c r="R80" s="1"/>
      <c r="S80" s="1">
        <f t="shared" si="27"/>
        <v>33.128571428571426</v>
      </c>
      <c r="T80" s="1">
        <f t="shared" si="28"/>
        <v>33.128571428571426</v>
      </c>
      <c r="U80" s="1">
        <v>19.399999999999999</v>
      </c>
      <c r="V80" s="1">
        <v>17.600000000000001</v>
      </c>
      <c r="W80" s="1">
        <v>3</v>
      </c>
      <c r="X80" s="1">
        <v>6.6</v>
      </c>
      <c r="Y80" s="1">
        <v>10.199999999999999</v>
      </c>
      <c r="Z80" s="1">
        <v>4</v>
      </c>
      <c r="AA80" s="1" t="s">
        <v>98</v>
      </c>
      <c r="AB80" s="1">
        <f t="shared" si="25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3" t="s">
        <v>116</v>
      </c>
      <c r="B81" s="13" t="s">
        <v>37</v>
      </c>
      <c r="C81" s="13"/>
      <c r="D81" s="13"/>
      <c r="E81" s="13"/>
      <c r="F81" s="13"/>
      <c r="G81" s="14">
        <v>0</v>
      </c>
      <c r="H81" s="13">
        <v>150</v>
      </c>
      <c r="I81" s="13" t="s">
        <v>32</v>
      </c>
      <c r="J81" s="13"/>
      <c r="K81" s="13">
        <f t="shared" si="23"/>
        <v>0</v>
      </c>
      <c r="L81" s="13">
        <f t="shared" si="26"/>
        <v>0</v>
      </c>
      <c r="M81" s="13"/>
      <c r="N81" s="13">
        <v>0</v>
      </c>
      <c r="O81" s="13">
        <f t="shared" si="24"/>
        <v>0</v>
      </c>
      <c r="P81" s="15"/>
      <c r="Q81" s="15"/>
      <c r="R81" s="13"/>
      <c r="S81" s="13" t="e">
        <f t="shared" si="27"/>
        <v>#DIV/0!</v>
      </c>
      <c r="T81" s="13" t="e">
        <f t="shared" si="28"/>
        <v>#DIV/0!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 t="s">
        <v>38</v>
      </c>
      <c r="AB81" s="13">
        <f t="shared" si="25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7" t="s">
        <v>117</v>
      </c>
      <c r="B82" s="1" t="s">
        <v>37</v>
      </c>
      <c r="C82" s="1"/>
      <c r="D82" s="1"/>
      <c r="E82" s="1"/>
      <c r="F82" s="1"/>
      <c r="G82" s="5">
        <v>0.06</v>
      </c>
      <c r="H82" s="1">
        <v>60</v>
      </c>
      <c r="I82" s="1" t="s">
        <v>32</v>
      </c>
      <c r="J82" s="1"/>
      <c r="K82" s="1">
        <f t="shared" si="23"/>
        <v>0</v>
      </c>
      <c r="L82" s="1">
        <f t="shared" si="26"/>
        <v>0</v>
      </c>
      <c r="M82" s="1"/>
      <c r="N82" s="17"/>
      <c r="O82" s="1">
        <f t="shared" si="24"/>
        <v>0</v>
      </c>
      <c r="P82" s="16">
        <v>50</v>
      </c>
      <c r="Q82" s="4"/>
      <c r="R82" s="1"/>
      <c r="S82" s="1" t="e">
        <f t="shared" si="27"/>
        <v>#DIV/0!</v>
      </c>
      <c r="T82" s="1" t="e">
        <f t="shared" si="28"/>
        <v>#DIV/0!</v>
      </c>
      <c r="U82" s="1">
        <v>-0.2</v>
      </c>
      <c r="V82" s="1">
        <v>-0.2</v>
      </c>
      <c r="W82" s="1">
        <v>0</v>
      </c>
      <c r="X82" s="1">
        <v>0</v>
      </c>
      <c r="Y82" s="1">
        <v>0</v>
      </c>
      <c r="Z82" s="1">
        <v>0</v>
      </c>
      <c r="AA82" s="17" t="s">
        <v>118</v>
      </c>
      <c r="AB82" s="1">
        <f t="shared" si="25"/>
        <v>3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7" t="s">
        <v>119</v>
      </c>
      <c r="B83" s="1" t="s">
        <v>37</v>
      </c>
      <c r="C83" s="1"/>
      <c r="D83" s="1"/>
      <c r="E83" s="1"/>
      <c r="F83" s="1"/>
      <c r="G83" s="5">
        <v>0.15</v>
      </c>
      <c r="H83" s="1">
        <v>60</v>
      </c>
      <c r="I83" s="1" t="s">
        <v>32</v>
      </c>
      <c r="J83" s="1"/>
      <c r="K83" s="1">
        <f t="shared" si="23"/>
        <v>0</v>
      </c>
      <c r="L83" s="1">
        <f t="shared" si="26"/>
        <v>0</v>
      </c>
      <c r="M83" s="1"/>
      <c r="N83" s="17"/>
      <c r="O83" s="1">
        <f t="shared" si="24"/>
        <v>0</v>
      </c>
      <c r="P83" s="16">
        <v>50</v>
      </c>
      <c r="Q83" s="4"/>
      <c r="R83" s="1"/>
      <c r="S83" s="1" t="e">
        <f t="shared" si="27"/>
        <v>#DIV/0!</v>
      </c>
      <c r="T83" s="1" t="e">
        <f t="shared" si="28"/>
        <v>#DIV/0!</v>
      </c>
      <c r="U83" s="1">
        <v>-0.6</v>
      </c>
      <c r="V83" s="1">
        <v>-1.2</v>
      </c>
      <c r="W83" s="1">
        <v>-1.8</v>
      </c>
      <c r="X83" s="1">
        <v>-1.2</v>
      </c>
      <c r="Y83" s="1">
        <v>0</v>
      </c>
      <c r="Z83" s="1">
        <v>0.6</v>
      </c>
      <c r="AA83" s="17" t="s">
        <v>118</v>
      </c>
      <c r="AB83" s="1">
        <f t="shared" si="25"/>
        <v>8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120</v>
      </c>
      <c r="B84" s="1" t="s">
        <v>31</v>
      </c>
      <c r="C84" s="1">
        <v>94.76</v>
      </c>
      <c r="D84" s="1"/>
      <c r="E84" s="1">
        <v>10.238</v>
      </c>
      <c r="F84" s="1">
        <v>81.403000000000006</v>
      </c>
      <c r="G84" s="5">
        <v>1</v>
      </c>
      <c r="H84" s="1">
        <v>55</v>
      </c>
      <c r="I84" s="1" t="s">
        <v>32</v>
      </c>
      <c r="J84" s="1">
        <v>10.8</v>
      </c>
      <c r="K84" s="1">
        <f t="shared" si="23"/>
        <v>-0.56200000000000117</v>
      </c>
      <c r="L84" s="1">
        <f t="shared" si="26"/>
        <v>10.238</v>
      </c>
      <c r="M84" s="1"/>
      <c r="N84" s="1">
        <v>0</v>
      </c>
      <c r="O84" s="1">
        <f t="shared" si="24"/>
        <v>2.0476000000000001</v>
      </c>
      <c r="P84" s="4"/>
      <c r="Q84" s="4"/>
      <c r="R84" s="1"/>
      <c r="S84" s="1">
        <f t="shared" si="27"/>
        <v>39.755323305333071</v>
      </c>
      <c r="T84" s="1">
        <f t="shared" si="28"/>
        <v>39.755323305333071</v>
      </c>
      <c r="U84" s="1">
        <v>2.4114</v>
      </c>
      <c r="V84" s="1">
        <v>4.2615999999999996</v>
      </c>
      <c r="W84" s="1">
        <v>5.3381999999999996</v>
      </c>
      <c r="X84" s="1">
        <v>3.9022000000000001</v>
      </c>
      <c r="Y84" s="1">
        <v>5.4375999999999998</v>
      </c>
      <c r="Z84" s="1">
        <v>9.0831999999999997</v>
      </c>
      <c r="AA84" s="24" t="s">
        <v>121</v>
      </c>
      <c r="AB84" s="1">
        <f t="shared" si="25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122</v>
      </c>
      <c r="B85" s="1" t="s">
        <v>37</v>
      </c>
      <c r="C85" s="1">
        <v>50</v>
      </c>
      <c r="D85" s="1">
        <v>20</v>
      </c>
      <c r="E85" s="1">
        <v>31</v>
      </c>
      <c r="F85" s="1">
        <v>35</v>
      </c>
      <c r="G85" s="5">
        <v>0.4</v>
      </c>
      <c r="H85" s="1">
        <v>55</v>
      </c>
      <c r="I85" s="1" t="s">
        <v>32</v>
      </c>
      <c r="J85" s="1">
        <v>31</v>
      </c>
      <c r="K85" s="1">
        <f t="shared" si="23"/>
        <v>0</v>
      </c>
      <c r="L85" s="1">
        <f t="shared" si="26"/>
        <v>31</v>
      </c>
      <c r="M85" s="1"/>
      <c r="N85" s="1">
        <v>0</v>
      </c>
      <c r="O85" s="1">
        <f t="shared" si="24"/>
        <v>6.2</v>
      </c>
      <c r="P85" s="4">
        <f t="shared" ref="P85:P87" si="29">10*O85-N85-F85</f>
        <v>27</v>
      </c>
      <c r="Q85" s="4"/>
      <c r="R85" s="1"/>
      <c r="S85" s="1">
        <f t="shared" si="27"/>
        <v>10</v>
      </c>
      <c r="T85" s="1">
        <f t="shared" si="28"/>
        <v>5.6451612903225801</v>
      </c>
      <c r="U85" s="1">
        <v>5.2</v>
      </c>
      <c r="V85" s="1">
        <v>5.2</v>
      </c>
      <c r="W85" s="1">
        <v>7.4</v>
      </c>
      <c r="X85" s="1">
        <v>6.8</v>
      </c>
      <c r="Y85" s="1">
        <v>6.6</v>
      </c>
      <c r="Z85" s="1">
        <v>8.6</v>
      </c>
      <c r="AA85" s="1"/>
      <c r="AB85" s="1">
        <f t="shared" si="25"/>
        <v>11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123</v>
      </c>
      <c r="B86" s="1" t="s">
        <v>31</v>
      </c>
      <c r="C86" s="1">
        <v>89.475999999999999</v>
      </c>
      <c r="D86" s="1">
        <v>57.817</v>
      </c>
      <c r="E86" s="1">
        <v>33.055999999999997</v>
      </c>
      <c r="F86" s="1">
        <v>110.01900000000001</v>
      </c>
      <c r="G86" s="5">
        <v>1</v>
      </c>
      <c r="H86" s="1">
        <v>55</v>
      </c>
      <c r="I86" s="1" t="s">
        <v>32</v>
      </c>
      <c r="J86" s="1">
        <v>35.1</v>
      </c>
      <c r="K86" s="1">
        <f t="shared" si="23"/>
        <v>-2.044000000000004</v>
      </c>
      <c r="L86" s="1">
        <f t="shared" si="26"/>
        <v>33.055999999999997</v>
      </c>
      <c r="M86" s="1"/>
      <c r="N86" s="1">
        <v>0</v>
      </c>
      <c r="O86" s="1">
        <f t="shared" si="24"/>
        <v>6.6111999999999993</v>
      </c>
      <c r="P86" s="4"/>
      <c r="Q86" s="4"/>
      <c r="R86" s="1"/>
      <c r="S86" s="1">
        <f t="shared" si="27"/>
        <v>16.641305663117137</v>
      </c>
      <c r="T86" s="1">
        <f t="shared" si="28"/>
        <v>16.641305663117137</v>
      </c>
      <c r="U86" s="1">
        <v>8.4055999999999997</v>
      </c>
      <c r="V86" s="1">
        <v>9.9640000000000004</v>
      </c>
      <c r="W86" s="1">
        <v>13.8024</v>
      </c>
      <c r="X86" s="1">
        <v>12.6252</v>
      </c>
      <c r="Y86" s="1">
        <v>12.017799999999999</v>
      </c>
      <c r="Z86" s="1">
        <v>13.439</v>
      </c>
      <c r="AA86" s="12" t="s">
        <v>121</v>
      </c>
      <c r="AB86" s="1">
        <f t="shared" si="25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124</v>
      </c>
      <c r="B87" s="1" t="s">
        <v>37</v>
      </c>
      <c r="C87" s="1">
        <v>50</v>
      </c>
      <c r="D87" s="1">
        <v>30</v>
      </c>
      <c r="E87" s="1">
        <v>28</v>
      </c>
      <c r="F87" s="1">
        <v>46</v>
      </c>
      <c r="G87" s="5">
        <v>0.4</v>
      </c>
      <c r="H87" s="1">
        <v>55</v>
      </c>
      <c r="I87" s="1" t="s">
        <v>32</v>
      </c>
      <c r="J87" s="1">
        <v>29</v>
      </c>
      <c r="K87" s="1">
        <f t="shared" si="23"/>
        <v>-1</v>
      </c>
      <c r="L87" s="1">
        <f t="shared" si="26"/>
        <v>28</v>
      </c>
      <c r="M87" s="1"/>
      <c r="N87" s="1">
        <v>0</v>
      </c>
      <c r="O87" s="1">
        <f t="shared" si="24"/>
        <v>5.6</v>
      </c>
      <c r="P87" s="4">
        <f t="shared" si="29"/>
        <v>10</v>
      </c>
      <c r="Q87" s="4"/>
      <c r="R87" s="1"/>
      <c r="S87" s="1">
        <f t="shared" si="27"/>
        <v>10</v>
      </c>
      <c r="T87" s="1">
        <f t="shared" si="28"/>
        <v>8.2142857142857153</v>
      </c>
      <c r="U87" s="1">
        <v>5.8</v>
      </c>
      <c r="V87" s="1">
        <v>6</v>
      </c>
      <c r="W87" s="1">
        <v>6</v>
      </c>
      <c r="X87" s="1">
        <v>5.2</v>
      </c>
      <c r="Y87" s="1">
        <v>7.8</v>
      </c>
      <c r="Z87" s="1">
        <v>10.6</v>
      </c>
      <c r="AA87" s="1"/>
      <c r="AB87" s="1">
        <f t="shared" si="25"/>
        <v>4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3" t="s">
        <v>125</v>
      </c>
      <c r="B88" s="13" t="s">
        <v>31</v>
      </c>
      <c r="C88" s="13"/>
      <c r="D88" s="13"/>
      <c r="E88" s="13"/>
      <c r="F88" s="13"/>
      <c r="G88" s="14">
        <v>0</v>
      </c>
      <c r="H88" s="13">
        <v>50</v>
      </c>
      <c r="I88" s="13" t="s">
        <v>32</v>
      </c>
      <c r="J88" s="13"/>
      <c r="K88" s="13">
        <f t="shared" si="23"/>
        <v>0</v>
      </c>
      <c r="L88" s="13">
        <f t="shared" si="26"/>
        <v>0</v>
      </c>
      <c r="M88" s="13"/>
      <c r="N88" s="13">
        <v>0</v>
      </c>
      <c r="O88" s="13">
        <f t="shared" si="24"/>
        <v>0</v>
      </c>
      <c r="P88" s="15"/>
      <c r="Q88" s="15"/>
      <c r="R88" s="13"/>
      <c r="S88" s="13" t="e">
        <f t="shared" si="27"/>
        <v>#DIV/0!</v>
      </c>
      <c r="T88" s="13" t="e">
        <f t="shared" si="28"/>
        <v>#DIV/0!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3" t="s">
        <v>38</v>
      </c>
      <c r="AB88" s="13">
        <f t="shared" si="25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9" t="s">
        <v>126</v>
      </c>
      <c r="B89" s="19" t="s">
        <v>31</v>
      </c>
      <c r="C89" s="19">
        <v>388.67200000000003</v>
      </c>
      <c r="D89" s="19">
        <v>111.48</v>
      </c>
      <c r="E89" s="19">
        <v>268.91800000000001</v>
      </c>
      <c r="F89" s="19">
        <v>159.11799999999999</v>
      </c>
      <c r="G89" s="20">
        <v>1</v>
      </c>
      <c r="H89" s="19">
        <v>60</v>
      </c>
      <c r="I89" s="19" t="s">
        <v>32</v>
      </c>
      <c r="J89" s="19">
        <v>266</v>
      </c>
      <c r="K89" s="19">
        <f t="shared" si="23"/>
        <v>2.9180000000000064</v>
      </c>
      <c r="L89" s="19">
        <f t="shared" si="26"/>
        <v>268.91800000000001</v>
      </c>
      <c r="M89" s="19"/>
      <c r="N89" s="19">
        <v>131.57660000000001</v>
      </c>
      <c r="O89" s="19">
        <f t="shared" si="24"/>
        <v>53.7836</v>
      </c>
      <c r="P89" s="21">
        <f t="shared" ref="P89" si="30">7*O89-N89-F89</f>
        <v>85.790600000000012</v>
      </c>
      <c r="Q89" s="21"/>
      <c r="R89" s="19"/>
      <c r="S89" s="19">
        <f t="shared" si="27"/>
        <v>7.0000000000000018</v>
      </c>
      <c r="T89" s="19">
        <f t="shared" si="28"/>
        <v>5.4048929413427151</v>
      </c>
      <c r="U89" s="19">
        <v>63.886200000000002</v>
      </c>
      <c r="V89" s="19">
        <v>61.005000000000003</v>
      </c>
      <c r="W89" s="19">
        <v>40.809199999999997</v>
      </c>
      <c r="X89" s="19">
        <v>48.119600000000013</v>
      </c>
      <c r="Y89" s="19">
        <v>71.779600000000002</v>
      </c>
      <c r="Z89" s="19">
        <v>65.975999999999999</v>
      </c>
      <c r="AA89" s="19" t="s">
        <v>48</v>
      </c>
      <c r="AB89" s="19">
        <f t="shared" si="25"/>
        <v>86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9" t="s">
        <v>127</v>
      </c>
      <c r="B90" s="9" t="s">
        <v>37</v>
      </c>
      <c r="C90" s="9">
        <v>27</v>
      </c>
      <c r="D90" s="9"/>
      <c r="E90" s="9">
        <v>15</v>
      </c>
      <c r="F90" s="9">
        <v>10</v>
      </c>
      <c r="G90" s="10">
        <v>0</v>
      </c>
      <c r="H90" s="9">
        <v>40</v>
      </c>
      <c r="I90" s="9" t="s">
        <v>54</v>
      </c>
      <c r="J90" s="9">
        <v>17</v>
      </c>
      <c r="K90" s="9">
        <f t="shared" si="23"/>
        <v>-2</v>
      </c>
      <c r="L90" s="9">
        <f t="shared" si="26"/>
        <v>15</v>
      </c>
      <c r="M90" s="9"/>
      <c r="N90" s="9">
        <v>0</v>
      </c>
      <c r="O90" s="9">
        <f t="shared" si="24"/>
        <v>3</v>
      </c>
      <c r="P90" s="11"/>
      <c r="Q90" s="11"/>
      <c r="R90" s="9"/>
      <c r="S90" s="9">
        <f t="shared" si="27"/>
        <v>3.3333333333333335</v>
      </c>
      <c r="T90" s="9">
        <f t="shared" si="28"/>
        <v>3.3333333333333335</v>
      </c>
      <c r="U90" s="9">
        <v>2.4</v>
      </c>
      <c r="V90" s="9">
        <v>2.2000000000000002</v>
      </c>
      <c r="W90" s="9">
        <v>4.8</v>
      </c>
      <c r="X90" s="9">
        <v>5.8</v>
      </c>
      <c r="Y90" s="9">
        <v>3</v>
      </c>
      <c r="Z90" s="9">
        <v>3</v>
      </c>
      <c r="AA90" s="12" t="s">
        <v>128</v>
      </c>
      <c r="AB90" s="9">
        <f t="shared" si="25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129</v>
      </c>
      <c r="B91" s="1" t="s">
        <v>37</v>
      </c>
      <c r="C91" s="1">
        <v>29</v>
      </c>
      <c r="D91" s="1">
        <v>12</v>
      </c>
      <c r="E91" s="1">
        <v>13</v>
      </c>
      <c r="F91" s="1">
        <v>17</v>
      </c>
      <c r="G91" s="5">
        <v>0.3</v>
      </c>
      <c r="H91" s="1">
        <v>40</v>
      </c>
      <c r="I91" s="1" t="s">
        <v>32</v>
      </c>
      <c r="J91" s="1">
        <v>15</v>
      </c>
      <c r="K91" s="1">
        <f t="shared" si="23"/>
        <v>-2</v>
      </c>
      <c r="L91" s="1">
        <f t="shared" si="26"/>
        <v>13</v>
      </c>
      <c r="M91" s="1"/>
      <c r="N91" s="1">
        <v>35.799999999999997</v>
      </c>
      <c r="O91" s="1">
        <f t="shared" si="24"/>
        <v>2.6</v>
      </c>
      <c r="P91" s="4"/>
      <c r="Q91" s="4"/>
      <c r="R91" s="1"/>
      <c r="S91" s="1">
        <f t="shared" si="27"/>
        <v>20.307692307692307</v>
      </c>
      <c r="T91" s="1">
        <f t="shared" si="28"/>
        <v>20.307692307692307</v>
      </c>
      <c r="U91" s="1">
        <v>4.8</v>
      </c>
      <c r="V91" s="1">
        <v>2.4</v>
      </c>
      <c r="W91" s="1">
        <v>2</v>
      </c>
      <c r="X91" s="1">
        <v>3.6</v>
      </c>
      <c r="Y91" s="1">
        <v>3.2</v>
      </c>
      <c r="Z91" s="1">
        <v>4.2</v>
      </c>
      <c r="AA91" s="1"/>
      <c r="AB91" s="1">
        <f t="shared" si="25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130</v>
      </c>
      <c r="B92" s="1" t="s">
        <v>31</v>
      </c>
      <c r="C92" s="1">
        <v>2344.4110000000001</v>
      </c>
      <c r="D92" s="1">
        <v>3057.0259999999998</v>
      </c>
      <c r="E92" s="1">
        <v>2974.9009999999998</v>
      </c>
      <c r="F92" s="1">
        <v>2024.62</v>
      </c>
      <c r="G92" s="5">
        <v>1</v>
      </c>
      <c r="H92" s="1">
        <v>60</v>
      </c>
      <c r="I92" s="1" t="s">
        <v>32</v>
      </c>
      <c r="J92" s="1">
        <v>2941.01</v>
      </c>
      <c r="K92" s="1">
        <f t="shared" si="23"/>
        <v>33.890999999999622</v>
      </c>
      <c r="L92" s="1">
        <f t="shared" si="26"/>
        <v>1468.5909999999999</v>
      </c>
      <c r="M92" s="1">
        <v>1506.31</v>
      </c>
      <c r="N92" s="1">
        <v>0</v>
      </c>
      <c r="O92" s="1">
        <f t="shared" si="24"/>
        <v>293.71819999999997</v>
      </c>
      <c r="P92" s="4">
        <f t="shared" ref="P92" si="31">10*O92-N92-F92</f>
        <v>912.5619999999999</v>
      </c>
      <c r="Q92" s="4"/>
      <c r="R92" s="1"/>
      <c r="S92" s="1">
        <f t="shared" si="27"/>
        <v>10</v>
      </c>
      <c r="T92" s="1">
        <f t="shared" si="28"/>
        <v>6.8930696157064837</v>
      </c>
      <c r="U92" s="1">
        <v>270.38400000000001</v>
      </c>
      <c r="V92" s="1">
        <v>288.70600000000007</v>
      </c>
      <c r="W92" s="1">
        <v>308.41840000000002</v>
      </c>
      <c r="X92" s="1">
        <v>322.80779999999999</v>
      </c>
      <c r="Y92" s="1">
        <v>298.47519999999997</v>
      </c>
      <c r="Z92" s="1">
        <v>272.68520000000012</v>
      </c>
      <c r="AA92" s="1"/>
      <c r="AB92" s="1">
        <f t="shared" si="25"/>
        <v>913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7" t="s">
        <v>131</v>
      </c>
      <c r="B93" s="1" t="s">
        <v>37</v>
      </c>
      <c r="C93" s="1"/>
      <c r="D93" s="1"/>
      <c r="E93" s="1">
        <v>-1</v>
      </c>
      <c r="F93" s="1"/>
      <c r="G93" s="5">
        <v>0.1</v>
      </c>
      <c r="H93" s="1">
        <v>60</v>
      </c>
      <c r="I93" s="1" t="s">
        <v>32</v>
      </c>
      <c r="J93" s="1"/>
      <c r="K93" s="1">
        <f t="shared" si="23"/>
        <v>-1</v>
      </c>
      <c r="L93" s="1">
        <f t="shared" si="26"/>
        <v>-1</v>
      </c>
      <c r="M93" s="1"/>
      <c r="N93" s="17"/>
      <c r="O93" s="1">
        <f t="shared" si="24"/>
        <v>-0.2</v>
      </c>
      <c r="P93" s="16">
        <v>30</v>
      </c>
      <c r="Q93" s="4"/>
      <c r="R93" s="1"/>
      <c r="S93" s="1">
        <f t="shared" si="27"/>
        <v>-150</v>
      </c>
      <c r="T93" s="1">
        <f t="shared" si="28"/>
        <v>0</v>
      </c>
      <c r="U93" s="1">
        <v>0</v>
      </c>
      <c r="V93" s="1">
        <v>-0.4</v>
      </c>
      <c r="W93" s="1">
        <v>-0.4</v>
      </c>
      <c r="X93" s="1">
        <v>0</v>
      </c>
      <c r="Y93" s="1">
        <v>0</v>
      </c>
      <c r="Z93" s="1">
        <v>0</v>
      </c>
      <c r="AA93" s="17" t="s">
        <v>118</v>
      </c>
      <c r="AB93" s="1">
        <f t="shared" si="25"/>
        <v>3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22" t="s">
        <v>132</v>
      </c>
      <c r="B94" s="1" t="s">
        <v>31</v>
      </c>
      <c r="C94" s="1">
        <v>3086.259</v>
      </c>
      <c r="D94" s="1">
        <v>3253.5149999999999</v>
      </c>
      <c r="E94" s="22">
        <v>2999.47</v>
      </c>
      <c r="F94" s="1">
        <v>2829.5650000000001</v>
      </c>
      <c r="G94" s="5">
        <v>1</v>
      </c>
      <c r="H94" s="1">
        <v>60</v>
      </c>
      <c r="I94" s="1" t="s">
        <v>32</v>
      </c>
      <c r="J94" s="1">
        <v>2943.79</v>
      </c>
      <c r="K94" s="1">
        <f t="shared" si="23"/>
        <v>55.679999999999836</v>
      </c>
      <c r="L94" s="1">
        <f t="shared" si="26"/>
        <v>1986.1799999999998</v>
      </c>
      <c r="M94" s="1">
        <v>1013.29</v>
      </c>
      <c r="N94" s="1">
        <v>500</v>
      </c>
      <c r="O94" s="1">
        <f t="shared" si="24"/>
        <v>397.23599999999999</v>
      </c>
      <c r="P94" s="4">
        <f t="shared" ref="P94:P95" si="32">11*O94-N94-F94</f>
        <v>1040.0309999999995</v>
      </c>
      <c r="Q94" s="4"/>
      <c r="R94" s="1"/>
      <c r="S94" s="1">
        <f t="shared" si="27"/>
        <v>11</v>
      </c>
      <c r="T94" s="1">
        <f t="shared" si="28"/>
        <v>8.3818309518774736</v>
      </c>
      <c r="U94" s="1">
        <v>360.29779999999988</v>
      </c>
      <c r="V94" s="1">
        <v>380.67239999999998</v>
      </c>
      <c r="W94" s="1">
        <v>397.58900000000011</v>
      </c>
      <c r="X94" s="1">
        <v>422.7296</v>
      </c>
      <c r="Y94" s="1">
        <v>442.22599999999989</v>
      </c>
      <c r="Z94" s="1">
        <v>407.9774000000001</v>
      </c>
      <c r="AA94" s="1"/>
      <c r="AB94" s="1">
        <f t="shared" si="25"/>
        <v>1040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22" t="s">
        <v>133</v>
      </c>
      <c r="B95" s="1" t="s">
        <v>31</v>
      </c>
      <c r="C95" s="1">
        <v>3079.4050000000002</v>
      </c>
      <c r="D95" s="1">
        <v>7526.6549999999997</v>
      </c>
      <c r="E95" s="18">
        <f>6670.985+E23</f>
        <v>6686.5999999999995</v>
      </c>
      <c r="F95" s="1">
        <v>3494.7979999999998</v>
      </c>
      <c r="G95" s="5">
        <v>1</v>
      </c>
      <c r="H95" s="1">
        <v>60</v>
      </c>
      <c r="I95" s="1" t="s">
        <v>32</v>
      </c>
      <c r="J95" s="1">
        <v>6582.41</v>
      </c>
      <c r="K95" s="1">
        <f t="shared" si="23"/>
        <v>104.1899999999996</v>
      </c>
      <c r="L95" s="1">
        <f t="shared" si="26"/>
        <v>2187.9899999999998</v>
      </c>
      <c r="M95" s="1">
        <v>4498.6099999999997</v>
      </c>
      <c r="N95" s="1">
        <v>300</v>
      </c>
      <c r="O95" s="1">
        <f t="shared" si="24"/>
        <v>437.59799999999996</v>
      </c>
      <c r="P95" s="4">
        <f t="shared" si="32"/>
        <v>1018.7799999999997</v>
      </c>
      <c r="Q95" s="4"/>
      <c r="R95" s="1"/>
      <c r="S95" s="1">
        <f t="shared" si="27"/>
        <v>11</v>
      </c>
      <c r="T95" s="1">
        <f t="shared" si="28"/>
        <v>8.6718814985443267</v>
      </c>
      <c r="U95" s="1">
        <v>406.13520000000011</v>
      </c>
      <c r="V95" s="1">
        <v>454.27499999999998</v>
      </c>
      <c r="W95" s="1">
        <v>460.09899999999999</v>
      </c>
      <c r="X95" s="1">
        <v>469.60340000000008</v>
      </c>
      <c r="Y95" s="1">
        <v>467.45400000000012</v>
      </c>
      <c r="Z95" s="1">
        <v>423.21400000000028</v>
      </c>
      <c r="AA95" s="1" t="s">
        <v>134</v>
      </c>
      <c r="AB95" s="1">
        <f t="shared" si="25"/>
        <v>1019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9" t="s">
        <v>135</v>
      </c>
      <c r="B96" s="9" t="s">
        <v>37</v>
      </c>
      <c r="C96" s="9">
        <v>7</v>
      </c>
      <c r="D96" s="9"/>
      <c r="E96" s="9">
        <v>3</v>
      </c>
      <c r="F96" s="9">
        <v>4</v>
      </c>
      <c r="G96" s="10">
        <v>0</v>
      </c>
      <c r="H96" s="9">
        <v>40</v>
      </c>
      <c r="I96" s="9" t="s">
        <v>54</v>
      </c>
      <c r="J96" s="9">
        <v>3</v>
      </c>
      <c r="K96" s="9">
        <f t="shared" si="23"/>
        <v>0</v>
      </c>
      <c r="L96" s="9">
        <f t="shared" si="26"/>
        <v>3</v>
      </c>
      <c r="M96" s="9"/>
      <c r="N96" s="9">
        <v>0</v>
      </c>
      <c r="O96" s="9">
        <f t="shared" si="24"/>
        <v>0.6</v>
      </c>
      <c r="P96" s="11"/>
      <c r="Q96" s="11"/>
      <c r="R96" s="9"/>
      <c r="S96" s="9">
        <f t="shared" si="27"/>
        <v>6.666666666666667</v>
      </c>
      <c r="T96" s="9">
        <f t="shared" si="28"/>
        <v>6.666666666666667</v>
      </c>
      <c r="U96" s="9">
        <v>0.6</v>
      </c>
      <c r="V96" s="9">
        <v>0</v>
      </c>
      <c r="W96" s="9">
        <v>0.2</v>
      </c>
      <c r="X96" s="9">
        <v>1.4</v>
      </c>
      <c r="Y96" s="9">
        <v>2.4</v>
      </c>
      <c r="Z96" s="9">
        <v>6.2</v>
      </c>
      <c r="AA96" s="12" t="s">
        <v>128</v>
      </c>
      <c r="AB96" s="9">
        <f t="shared" si="25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136</v>
      </c>
      <c r="B97" s="1" t="s">
        <v>31</v>
      </c>
      <c r="C97" s="1">
        <v>151.18799999999999</v>
      </c>
      <c r="D97" s="1">
        <v>96.68</v>
      </c>
      <c r="E97" s="1">
        <v>80.667000000000002</v>
      </c>
      <c r="F97" s="1">
        <v>152.08199999999999</v>
      </c>
      <c r="G97" s="5">
        <v>1</v>
      </c>
      <c r="H97" s="1">
        <v>55</v>
      </c>
      <c r="I97" s="1" t="s">
        <v>32</v>
      </c>
      <c r="J97" s="1">
        <v>86.45</v>
      </c>
      <c r="K97" s="1">
        <f t="shared" si="23"/>
        <v>-5.7830000000000013</v>
      </c>
      <c r="L97" s="1">
        <f t="shared" si="26"/>
        <v>80.667000000000002</v>
      </c>
      <c r="M97" s="1"/>
      <c r="N97" s="1">
        <v>50.501059999999967</v>
      </c>
      <c r="O97" s="1">
        <f t="shared" si="24"/>
        <v>16.133400000000002</v>
      </c>
      <c r="P97" s="4"/>
      <c r="Q97" s="4"/>
      <c r="R97" s="1"/>
      <c r="S97" s="1">
        <f t="shared" si="27"/>
        <v>12.5567493522754</v>
      </c>
      <c r="T97" s="1">
        <f t="shared" si="28"/>
        <v>12.5567493522754</v>
      </c>
      <c r="U97" s="1">
        <v>22.359000000000002</v>
      </c>
      <c r="V97" s="1">
        <v>19.413799999999998</v>
      </c>
      <c r="W97" s="1">
        <v>1.8404</v>
      </c>
      <c r="X97" s="1">
        <v>0</v>
      </c>
      <c r="Y97" s="1">
        <v>19.074400000000001</v>
      </c>
      <c r="Z97" s="1">
        <v>19.074400000000001</v>
      </c>
      <c r="AA97" s="1" t="s">
        <v>137</v>
      </c>
      <c r="AB97" s="1">
        <f t="shared" si="25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138</v>
      </c>
      <c r="B98" s="1" t="s">
        <v>31</v>
      </c>
      <c r="C98" s="1">
        <v>135.19200000000001</v>
      </c>
      <c r="D98" s="1">
        <v>139.62</v>
      </c>
      <c r="E98" s="1">
        <v>100.69799999999999</v>
      </c>
      <c r="F98" s="1">
        <v>156.76599999999999</v>
      </c>
      <c r="G98" s="5">
        <v>1</v>
      </c>
      <c r="H98" s="1">
        <v>55</v>
      </c>
      <c r="I98" s="1" t="s">
        <v>32</v>
      </c>
      <c r="J98" s="1">
        <v>112.7</v>
      </c>
      <c r="K98" s="1">
        <f t="shared" si="23"/>
        <v>-12.00200000000001</v>
      </c>
      <c r="L98" s="1">
        <f t="shared" si="26"/>
        <v>100.69799999999999</v>
      </c>
      <c r="M98" s="1"/>
      <c r="N98" s="1">
        <v>78.436739999999986</v>
      </c>
      <c r="O98" s="1">
        <f t="shared" si="24"/>
        <v>20.139599999999998</v>
      </c>
      <c r="P98" s="4"/>
      <c r="Q98" s="4"/>
      <c r="R98" s="1"/>
      <c r="S98" s="1">
        <f t="shared" si="27"/>
        <v>11.678620230789091</v>
      </c>
      <c r="T98" s="1">
        <f t="shared" si="28"/>
        <v>11.678620230789091</v>
      </c>
      <c r="U98" s="1">
        <v>25.721800000000002</v>
      </c>
      <c r="V98" s="1">
        <v>21.4162</v>
      </c>
      <c r="W98" s="1">
        <v>3.1943999999999999</v>
      </c>
      <c r="X98" s="1">
        <v>0.2712</v>
      </c>
      <c r="Y98" s="1">
        <v>19.439599999999999</v>
      </c>
      <c r="Z98" s="1">
        <v>19.168399999999998</v>
      </c>
      <c r="AA98" s="1" t="s">
        <v>137</v>
      </c>
      <c r="AB98" s="1">
        <f t="shared" si="25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139</v>
      </c>
      <c r="B99" s="1" t="s">
        <v>31</v>
      </c>
      <c r="C99" s="1">
        <v>106.024</v>
      </c>
      <c r="D99" s="1">
        <v>64.819999999999993</v>
      </c>
      <c r="E99" s="1">
        <v>40.000999999999998</v>
      </c>
      <c r="F99" s="1">
        <v>119.532</v>
      </c>
      <c r="G99" s="5">
        <v>1</v>
      </c>
      <c r="H99" s="1">
        <v>55</v>
      </c>
      <c r="I99" s="1" t="s">
        <v>32</v>
      </c>
      <c r="J99" s="1">
        <v>42.8</v>
      </c>
      <c r="K99" s="1">
        <f t="shared" si="23"/>
        <v>-2.7989999999999995</v>
      </c>
      <c r="L99" s="1">
        <f t="shared" si="26"/>
        <v>40.000999999999998</v>
      </c>
      <c r="M99" s="1"/>
      <c r="N99" s="1">
        <v>19.139920000000021</v>
      </c>
      <c r="O99" s="1">
        <f t="shared" si="24"/>
        <v>8.0001999999999995</v>
      </c>
      <c r="P99" s="4"/>
      <c r="Q99" s="4"/>
      <c r="R99" s="1"/>
      <c r="S99" s="1">
        <f t="shared" si="27"/>
        <v>17.333556661083477</v>
      </c>
      <c r="T99" s="1">
        <f t="shared" si="28"/>
        <v>17.333556661083477</v>
      </c>
      <c r="U99" s="1">
        <v>14.2768</v>
      </c>
      <c r="V99" s="1">
        <v>13.4176</v>
      </c>
      <c r="W99" s="1">
        <v>1.8835999999999999</v>
      </c>
      <c r="X99" s="1">
        <v>0</v>
      </c>
      <c r="Y99" s="1">
        <v>12.944800000000001</v>
      </c>
      <c r="Z99" s="1">
        <v>12.944800000000001</v>
      </c>
      <c r="AA99" s="1" t="s">
        <v>137</v>
      </c>
      <c r="AB99" s="1">
        <f t="shared" si="25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3" t="s">
        <v>140</v>
      </c>
      <c r="B100" s="13" t="s">
        <v>31</v>
      </c>
      <c r="C100" s="13"/>
      <c r="D100" s="13"/>
      <c r="E100" s="13"/>
      <c r="F100" s="13"/>
      <c r="G100" s="14">
        <v>0</v>
      </c>
      <c r="H100" s="13">
        <v>60</v>
      </c>
      <c r="I100" s="13" t="s">
        <v>32</v>
      </c>
      <c r="J100" s="13"/>
      <c r="K100" s="13">
        <f t="shared" si="23"/>
        <v>0</v>
      </c>
      <c r="L100" s="13">
        <f t="shared" si="26"/>
        <v>0</v>
      </c>
      <c r="M100" s="13"/>
      <c r="N100" s="13">
        <v>0</v>
      </c>
      <c r="O100" s="13">
        <f t="shared" si="24"/>
        <v>0</v>
      </c>
      <c r="P100" s="15"/>
      <c r="Q100" s="15"/>
      <c r="R100" s="13"/>
      <c r="S100" s="13" t="e">
        <f t="shared" si="27"/>
        <v>#DIV/0!</v>
      </c>
      <c r="T100" s="13" t="e">
        <f t="shared" si="28"/>
        <v>#DIV/0!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 t="s">
        <v>38</v>
      </c>
      <c r="AB100" s="13">
        <f t="shared" si="25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141</v>
      </c>
      <c r="B101" s="1" t="s">
        <v>37</v>
      </c>
      <c r="C101" s="1"/>
      <c r="D101" s="1">
        <v>162</v>
      </c>
      <c r="E101" s="1">
        <v>1</v>
      </c>
      <c r="F101" s="1">
        <v>161</v>
      </c>
      <c r="G101" s="5">
        <v>0.3</v>
      </c>
      <c r="H101" s="1">
        <v>40</v>
      </c>
      <c r="I101" s="1" t="s">
        <v>32</v>
      </c>
      <c r="J101" s="1">
        <v>16</v>
      </c>
      <c r="K101" s="1">
        <f t="shared" si="23"/>
        <v>-15</v>
      </c>
      <c r="L101" s="1">
        <f t="shared" si="26"/>
        <v>1</v>
      </c>
      <c r="M101" s="1"/>
      <c r="N101" s="1">
        <v>19.799999999999979</v>
      </c>
      <c r="O101" s="1">
        <f t="shared" si="24"/>
        <v>0.2</v>
      </c>
      <c r="P101" s="4"/>
      <c r="Q101" s="4"/>
      <c r="R101" s="1"/>
      <c r="S101" s="1">
        <f t="shared" si="27"/>
        <v>903.99999999999989</v>
      </c>
      <c r="T101" s="1">
        <f t="shared" si="28"/>
        <v>903.99999999999989</v>
      </c>
      <c r="U101" s="1">
        <v>16.2</v>
      </c>
      <c r="V101" s="1">
        <v>19.8</v>
      </c>
      <c r="W101" s="1">
        <v>3.6</v>
      </c>
      <c r="X101" s="1">
        <v>4.8</v>
      </c>
      <c r="Y101" s="1">
        <v>8.4</v>
      </c>
      <c r="Z101" s="1">
        <v>3.6</v>
      </c>
      <c r="AA101" s="1" t="s">
        <v>137</v>
      </c>
      <c r="AB101" s="1">
        <f t="shared" si="25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 t="s">
        <v>142</v>
      </c>
      <c r="B102" s="1" t="s">
        <v>37</v>
      </c>
      <c r="C102" s="1">
        <v>54</v>
      </c>
      <c r="D102" s="1">
        <v>154</v>
      </c>
      <c r="E102" s="1">
        <v>3</v>
      </c>
      <c r="F102" s="1">
        <v>150</v>
      </c>
      <c r="G102" s="5">
        <v>0.3</v>
      </c>
      <c r="H102" s="1">
        <v>40</v>
      </c>
      <c r="I102" s="1" t="s">
        <v>32</v>
      </c>
      <c r="J102" s="1">
        <v>26</v>
      </c>
      <c r="K102" s="1">
        <f t="shared" ref="K102" si="33">E102-J102</f>
        <v>-23</v>
      </c>
      <c r="L102" s="1">
        <f t="shared" si="26"/>
        <v>3</v>
      </c>
      <c r="M102" s="1"/>
      <c r="N102" s="1">
        <v>26.600000000000019</v>
      </c>
      <c r="O102" s="1">
        <f t="shared" si="24"/>
        <v>0.6</v>
      </c>
      <c r="P102" s="4"/>
      <c r="Q102" s="4"/>
      <c r="R102" s="1"/>
      <c r="S102" s="1">
        <f t="shared" si="27"/>
        <v>294.33333333333337</v>
      </c>
      <c r="T102" s="1">
        <f t="shared" si="28"/>
        <v>294.33333333333337</v>
      </c>
      <c r="U102" s="1">
        <v>15.8</v>
      </c>
      <c r="V102" s="1">
        <v>18.399999999999999</v>
      </c>
      <c r="W102" s="1">
        <v>3.6</v>
      </c>
      <c r="X102" s="1">
        <v>4.5999999999999996</v>
      </c>
      <c r="Y102" s="1">
        <v>8.4</v>
      </c>
      <c r="Z102" s="1">
        <v>3.8</v>
      </c>
      <c r="AA102" s="1" t="s">
        <v>137</v>
      </c>
      <c r="AB102" s="1">
        <f t="shared" si="25"/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B102" xr:uid="{96976070-28D8-403B-8AAF-CBFF700B067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2024-10-02T15:14:59Z</dcterms:created>
  <dcterms:modified xsi:type="dcterms:W3CDTF">2024-10-03T07:55:54Z</dcterms:modified>
</cp:coreProperties>
</file>