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10,24 ПОКОМ Патяка\"/>
    </mc:Choice>
  </mc:AlternateContent>
  <xr:revisionPtr revIDLastSave="0" documentId="13_ncr:1_{885BFA7E-CDB6-44CE-9712-52C2BA90DA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  <externalReference r:id="rId3"/>
  </externalReference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15" i="102" l="1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1" i="102"/>
  <c r="D102" i="102"/>
  <c r="D103" i="102"/>
  <c r="D104" i="102"/>
  <c r="D105" i="102"/>
  <c r="D106" i="102"/>
  <c r="D107" i="102"/>
  <c r="D108" i="102"/>
  <c r="D109" i="102"/>
  <c r="D110" i="102"/>
  <c r="D112" i="102"/>
  <c r="D113" i="102"/>
  <c r="D115" i="102"/>
  <c r="D116" i="102"/>
  <c r="D117" i="102"/>
  <c r="D118" i="102"/>
  <c r="D119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159" i="102"/>
  <c r="D160" i="102"/>
  <c r="D161" i="102"/>
  <c r="D162" i="102"/>
  <c r="D163" i="102"/>
  <c r="D164" i="102"/>
  <c r="D165" i="102"/>
  <c r="D166" i="102"/>
  <c r="D167" i="102"/>
  <c r="D168" i="102"/>
  <c r="D4" i="102"/>
  <c r="D170" i="102" l="1"/>
  <c r="D171" i="102"/>
  <c r="D172" i="102"/>
  <c r="D173" i="102"/>
  <c r="D174" i="102"/>
  <c r="D175" i="102"/>
  <c r="D176" i="102"/>
  <c r="D177" i="102"/>
  <c r="D178" i="102"/>
  <c r="D179" i="102"/>
  <c r="D180" i="102"/>
  <c r="D181" i="102"/>
  <c r="D182" i="102"/>
  <c r="D183" i="102"/>
  <c r="D184" i="102"/>
  <c r="D185" i="102"/>
  <c r="D186" i="102"/>
  <c r="D187" i="102"/>
  <c r="D188" i="102"/>
  <c r="D189" i="102"/>
  <c r="D190" i="102"/>
  <c r="D191" i="102"/>
  <c r="D192" i="102"/>
  <c r="D193" i="102"/>
  <c r="D194" i="102"/>
  <c r="D195" i="102"/>
  <c r="D196" i="102"/>
  <c r="D197" i="102"/>
  <c r="D198" i="102"/>
  <c r="D199" i="102"/>
  <c r="D200" i="102"/>
  <c r="D201" i="102"/>
  <c r="D202" i="102"/>
  <c r="D203" i="102"/>
  <c r="D204" i="102"/>
  <c r="D205" i="102"/>
  <c r="D206" i="102"/>
  <c r="D207" i="102"/>
  <c r="D208" i="102"/>
  <c r="D209" i="102"/>
  <c r="D210" i="102"/>
  <c r="D211" i="102"/>
  <c r="D212" i="102"/>
  <c r="D213" i="102"/>
  <c r="D214" i="102"/>
  <c r="D215" i="102"/>
  <c r="D216" i="102"/>
  <c r="D217" i="102"/>
  <c r="D218" i="102"/>
  <c r="D219" i="102"/>
  <c r="D220" i="102"/>
  <c r="D221" i="102"/>
  <c r="D222" i="102"/>
  <c r="D223" i="102"/>
  <c r="D224" i="102"/>
  <c r="D225" i="102"/>
  <c r="D226" i="102"/>
  <c r="D227" i="102"/>
  <c r="D228" i="102"/>
  <c r="D229" i="102"/>
  <c r="D230" i="102"/>
  <c r="D231" i="102"/>
  <c r="D232" i="102"/>
  <c r="D233" i="102"/>
  <c r="D234" i="102"/>
  <c r="D235" i="102"/>
  <c r="D236" i="102"/>
  <c r="D237" i="102"/>
  <c r="D238" i="102"/>
  <c r="D239" i="102"/>
  <c r="D240" i="102"/>
  <c r="D241" i="102"/>
  <c r="D242" i="102"/>
  <c r="D243" i="102"/>
  <c r="D244" i="102"/>
  <c r="D245" i="102"/>
  <c r="D246" i="102"/>
  <c r="D247" i="102"/>
  <c r="D248" i="102"/>
  <c r="D249" i="102"/>
  <c r="D250" i="102"/>
  <c r="D251" i="102"/>
  <c r="D252" i="102"/>
  <c r="D253" i="102"/>
  <c r="D255" i="102"/>
  <c r="D256" i="102"/>
  <c r="D257" i="102"/>
  <c r="D258" i="102"/>
  <c r="D259" i="102"/>
  <c r="D260" i="102"/>
  <c r="D261" i="102"/>
  <c r="D262" i="102"/>
  <c r="D263" i="102"/>
  <c r="D264" i="102"/>
  <c r="D265" i="102"/>
  <c r="D266" i="102"/>
  <c r="D267" i="102"/>
  <c r="D268" i="102"/>
  <c r="D269" i="102"/>
  <c r="D270" i="102"/>
  <c r="D271" i="102"/>
  <c r="D272" i="102"/>
  <c r="D273" i="102"/>
  <c r="D274" i="102"/>
  <c r="D275" i="102"/>
  <c r="D276" i="102"/>
  <c r="D277" i="102"/>
  <c r="D278" i="102"/>
  <c r="D279" i="102"/>
  <c r="D280" i="102"/>
  <c r="D281" i="102"/>
  <c r="D282" i="102"/>
  <c r="D283" i="102"/>
  <c r="D284" i="102"/>
  <c r="D285" i="102"/>
  <c r="D286" i="102"/>
  <c r="D287" i="102"/>
  <c r="D288" i="102"/>
  <c r="D289" i="102"/>
  <c r="D290" i="102"/>
  <c r="D291" i="102"/>
  <c r="D292" i="102"/>
  <c r="D293" i="102"/>
  <c r="D294" i="102"/>
  <c r="D295" i="102"/>
  <c r="D296" i="102"/>
  <c r="D297" i="102"/>
  <c r="D298" i="102"/>
  <c r="D299" i="102"/>
  <c r="D300" i="102"/>
  <c r="D301" i="102"/>
  <c r="D302" i="102"/>
  <c r="D303" i="102"/>
  <c r="D304" i="102"/>
  <c r="D305" i="102"/>
  <c r="D306" i="102"/>
  <c r="D307" i="102"/>
  <c r="D308" i="102"/>
  <c r="D310" i="102"/>
  <c r="D311" i="102"/>
  <c r="D312" i="102"/>
  <c r="D313" i="102"/>
  <c r="D314" i="102"/>
  <c r="D315" i="102"/>
  <c r="D316" i="102"/>
  <c r="D317" i="102"/>
  <c r="D318" i="102"/>
  <c r="D319" i="102"/>
  <c r="D320" i="102"/>
  <c r="D321" i="102"/>
  <c r="D322" i="102"/>
  <c r="D323" i="102"/>
  <c r="D324" i="102"/>
  <c r="D325" i="102"/>
  <c r="D326" i="102"/>
  <c r="D327" i="102"/>
  <c r="D328" i="102"/>
  <c r="D329" i="102"/>
  <c r="D330" i="102"/>
  <c r="D332" i="102"/>
  <c r="D333" i="102"/>
  <c r="D334" i="102"/>
  <c r="D335" i="102"/>
  <c r="D336" i="102"/>
  <c r="D337" i="102"/>
  <c r="D339" i="102"/>
  <c r="D340" i="102"/>
  <c r="D341" i="102"/>
  <c r="D342" i="102"/>
  <c r="D343" i="102"/>
  <c r="D345" i="102"/>
  <c r="D346" i="102"/>
  <c r="D347" i="102"/>
  <c r="D349" i="102"/>
  <c r="D350" i="102"/>
  <c r="D351" i="102"/>
  <c r="D352" i="102"/>
  <c r="D353" i="102"/>
  <c r="D354" i="102"/>
  <c r="D355" i="102"/>
  <c r="D356" i="102"/>
  <c r="D357" i="102"/>
  <c r="D358" i="102"/>
  <c r="D359" i="102"/>
  <c r="D360" i="102"/>
  <c r="D361" i="102"/>
  <c r="D362" i="102"/>
  <c r="D363" i="102"/>
  <c r="D364" i="102"/>
  <c r="D365" i="102"/>
  <c r="D366" i="102"/>
  <c r="D367" i="102"/>
  <c r="D368" i="102"/>
  <c r="D369" i="102"/>
  <c r="D370" i="102"/>
  <c r="D371" i="102"/>
  <c r="D372" i="102"/>
  <c r="D373" i="102"/>
  <c r="D374" i="102"/>
  <c r="D375" i="102"/>
  <c r="D377" i="102"/>
  <c r="D378" i="102"/>
  <c r="D379" i="102"/>
  <c r="D380" i="102"/>
  <c r="D381" i="102"/>
  <c r="D382" i="102"/>
  <c r="D383" i="102"/>
  <c r="D384" i="102"/>
  <c r="D385" i="102"/>
  <c r="D386" i="102"/>
  <c r="D387" i="102"/>
  <c r="D388" i="102"/>
  <c r="D389" i="102"/>
  <c r="D390" i="102"/>
  <c r="D391" i="102"/>
  <c r="D392" i="102"/>
  <c r="D393" i="102"/>
  <c r="D394" i="102"/>
  <c r="D395" i="102"/>
  <c r="D396" i="102"/>
  <c r="D397" i="102"/>
  <c r="D398" i="102"/>
  <c r="D399" i="102"/>
  <c r="D400" i="102"/>
  <c r="D401" i="102"/>
  <c r="D402" i="102"/>
  <c r="D403" i="102"/>
  <c r="D404" i="102"/>
  <c r="D405" i="102"/>
  <c r="D406" i="102"/>
  <c r="D407" i="102"/>
  <c r="D408" i="102"/>
  <c r="D409" i="102"/>
  <c r="D410" i="102"/>
  <c r="D411" i="102"/>
  <c r="D412" i="102"/>
  <c r="D413" i="102"/>
  <c r="D414" i="102"/>
  <c r="D415" i="102"/>
  <c r="D416" i="102"/>
  <c r="D417" i="102"/>
  <c r="D418" i="102"/>
  <c r="D419" i="102"/>
  <c r="D420" i="102"/>
  <c r="D421" i="102"/>
  <c r="D422" i="102"/>
  <c r="D423" i="102"/>
  <c r="D424" i="102"/>
  <c r="D425" i="102"/>
  <c r="D426" i="102"/>
  <c r="D427" i="102"/>
  <c r="D428" i="102"/>
  <c r="D429" i="102"/>
  <c r="D430" i="102"/>
  <c r="D431" i="102"/>
  <c r="D432" i="102"/>
  <c r="D433" i="102"/>
  <c r="D434" i="102"/>
  <c r="D435" i="102"/>
  <c r="D436" i="102"/>
  <c r="D437" i="102"/>
  <c r="D438" i="102"/>
  <c r="D439" i="102"/>
  <c r="D440" i="102"/>
  <c r="D441" i="102"/>
  <c r="D442" i="102"/>
  <c r="D443" i="102"/>
  <c r="D444" i="102"/>
  <c r="D445" i="102"/>
  <c r="D446" i="102"/>
  <c r="D447" i="102"/>
  <c r="D448" i="102"/>
  <c r="D449" i="102"/>
  <c r="D450" i="102"/>
  <c r="D451" i="102"/>
  <c r="D452" i="102"/>
  <c r="D453" i="102"/>
  <c r="D454" i="102"/>
  <c r="D455" i="102"/>
  <c r="D456" i="102"/>
  <c r="D457" i="102"/>
  <c r="D458" i="102"/>
  <c r="D459" i="102"/>
  <c r="D460" i="102"/>
  <c r="D461" i="102"/>
  <c r="D462" i="102"/>
  <c r="D463" i="102"/>
  <c r="D464" i="102"/>
  <c r="D465" i="102"/>
  <c r="D466" i="102"/>
  <c r="D467" i="102"/>
  <c r="D468" i="102"/>
  <c r="D469" i="102"/>
  <c r="D470" i="102"/>
  <c r="D471" i="102"/>
  <c r="D473" i="102"/>
  <c r="D474" i="102"/>
  <c r="D475" i="102"/>
  <c r="D331" i="102" l="1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31" i="102" l="1"/>
  <c r="E344" i="102"/>
  <c r="E309" i="102"/>
  <c r="E254" i="102"/>
  <c r="E169" i="102"/>
  <c r="E515" i="102" s="1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  <c r="D348" i="102" l="1"/>
  <c r="D472" i="102"/>
  <c r="D476" i="102"/>
  <c r="D338" i="102"/>
  <c r="D309" i="102"/>
  <c r="D376" i="102"/>
  <c r="D344" i="102"/>
  <c r="D254" i="102"/>
</calcChain>
</file>

<file path=xl/sharedStrings.xml><?xml version="1.0" encoding="utf-8"?>
<sst xmlns="http://schemas.openxmlformats.org/spreadsheetml/2006/main" count="527" uniqueCount="524">
  <si>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</si>
  <si>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</si>
  <si>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</si>
  <si>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</si>
  <si>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</si>
  <si>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</si>
  <si>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</si>
  <si>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</si>
  <si>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</si>
  <si>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</si>
  <si>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</si>
  <si>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</si>
  <si>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</si>
  <si>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</si>
  <si>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</si>
  <si>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</si>
  <si>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</si>
  <si>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</si>
  <si>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</si>
  <si>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</si>
  <si>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</si>
  <si>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</si>
  <si>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</si>
  <si>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</si>
  <si>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</si>
  <si>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</si>
  <si>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</si>
  <si>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</si>
  <si>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</si>
  <si>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</si>
  <si>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</si>
  <si>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</si>
  <si>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</si>
  <si>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</si>
  <si>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</si>
  <si>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</si>
  <si>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</si>
  <si>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</si>
  <si>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</si>
  <si>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</si>
  <si>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</si>
  <si>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</si>
  <si>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</si>
  <si>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</si>
  <si>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</si>
  <si>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</si>
  <si>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</si>
  <si>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</si>
  <si>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</si>
  <si>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</si>
  <si>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</si>
  <si>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</si>
  <si>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</si>
  <si>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</si>
  <si>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</si>
  <si>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</si>
  <si>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</si>
  <si>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</si>
  <si>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</si>
  <si>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</si>
  <si>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</si>
  <si>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</si>
  <si>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</si>
  <si>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</si>
  <si>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</si>
  <si>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</si>
  <si>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</si>
  <si>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</si>
  <si>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</si>
  <si>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</si>
  <si>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</si>
  <si>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</si>
  <si>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</si>
  <si>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</si>
  <si>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</si>
  <si>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</si>
  <si>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</si>
  <si>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</si>
  <si>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</si>
  <si>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</si>
  <si>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</si>
  <si>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</si>
  <si>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</si>
  <si>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</si>
  <si>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</si>
  <si>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</si>
  <si>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</si>
  <si>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</si>
  <si>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</si>
  <si>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</si>
  <si>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</si>
  <si>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</si>
  <si>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</si>
  <si>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</si>
  <si>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</si>
  <si>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</si>
  <si>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</si>
  <si>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</si>
  <si>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</si>
  <si>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</si>
  <si>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</si>
  <si>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</si>
  <si>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</si>
  <si>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</si>
  <si>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</si>
  <si>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</si>
  <si>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</si>
  <si>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</si>
  <si>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</si>
  <si>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</si>
  <si>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</si>
  <si>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</si>
  <si>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</si>
  <si>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</si>
  <si>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</si>
  <si>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</si>
  <si>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</si>
  <si>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</si>
  <si>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</si>
  <si>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</si>
  <si>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</si>
  <si>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</si>
  <si>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</si>
  <si>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</si>
  <si>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</si>
  <si>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</si>
  <si>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</si>
  <si>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</si>
  <si>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</si>
  <si>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</si>
  <si>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</si>
  <si>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</si>
  <si>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</si>
  <si>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</si>
  <si>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</si>
  <si>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</si>
  <si>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</si>
  <si>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</si>
  <si>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</si>
  <si>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</si>
  <si>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</si>
  <si>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</si>
  <si>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</si>
  <si>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</si>
  <si>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</si>
  <si>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</si>
  <si>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</si>
  <si>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</si>
  <si>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</si>
  <si>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</si>
  <si>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</si>
  <si>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</si>
  <si>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</si>
  <si>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</si>
  <si>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</si>
  <si>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</si>
  <si>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</si>
  <si>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</si>
  <si>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</si>
  <si>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</si>
  <si>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</si>
  <si>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</si>
  <si>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</si>
  <si>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</si>
  <si>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</si>
  <si>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</si>
  <si>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</si>
  <si>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</si>
  <si>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</si>
  <si>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</si>
  <si>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</si>
  <si>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</si>
  <si>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</si>
  <si>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</si>
  <si>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</si>
  <si>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</si>
  <si>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</si>
  <si>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</si>
  <si>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</si>
  <si>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</si>
  <si>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</si>
  <si>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</si>
  <si>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</si>
  <si>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</si>
  <si>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</si>
  <si>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</si>
  <si>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</si>
  <si>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</si>
  <si>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</si>
  <si>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</si>
  <si>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</si>
  <si>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</si>
  <si>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</si>
  <si>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</si>
  <si>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</si>
  <si>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</si>
  <si>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</si>
  <si>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</si>
  <si>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</si>
  <si>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</si>
  <si>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</si>
  <si>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</si>
  <si>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</si>
  <si>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</si>
  <si>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</si>
  <si>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</si>
  <si>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</si>
  <si>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</si>
  <si>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</si>
  <si>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</si>
  <si>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</si>
  <si>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</si>
  <si>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</si>
  <si>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</si>
  <si>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</si>
  <si>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</si>
  <si>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</si>
  <si>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</si>
  <si>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</si>
  <si>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</si>
  <si>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</si>
  <si>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</si>
  <si>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</si>
  <si>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</si>
  <si>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</si>
  <si>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</si>
  <si>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</si>
  <si>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</si>
  <si>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</si>
  <si>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</si>
  <si>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</si>
  <si>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</si>
  <si>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</si>
  <si>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</si>
  <si>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</si>
  <si>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</si>
  <si>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</si>
  <si>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</si>
  <si>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</si>
  <si>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</si>
  <si>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</si>
  <si>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</si>
  <si>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</si>
  <si>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</si>
  <si>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</si>
  <si>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</si>
  <si>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</si>
  <si>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</si>
  <si>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</si>
  <si>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</si>
  <si>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</si>
  <si>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</si>
  <si>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</si>
  <si>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</si>
  <si>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</si>
  <si>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</si>
  <si>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</si>
  <si>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</si>
  <si>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</si>
  <si>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</si>
  <si>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</si>
  <si>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</si>
  <si>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</si>
  <si>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</si>
  <si>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</si>
  <si>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</si>
  <si>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</si>
  <si>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</si>
  <si>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</si>
  <si>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</si>
  <si>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</si>
  <si>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</si>
  <si>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</si>
  <si>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</si>
  <si>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</si>
  <si>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</si>
  <si>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</si>
  <si>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</si>
  <si>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</si>
  <si>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</si>
  <si>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</si>
  <si>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</si>
  <si>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</si>
  <si>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</si>
  <si>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</si>
  <si>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</si>
  <si>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</si>
  <si>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</si>
  <si>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</si>
  <si>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</si>
  <si>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</si>
  <si>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</si>
  <si>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</si>
  <si>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</si>
  <si>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</si>
  <si>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</si>
  <si>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</si>
  <si>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</si>
  <si>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</si>
  <si>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</si>
  <si>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</si>
  <si>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</si>
  <si>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</si>
  <si>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</si>
  <si>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</si>
  <si>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</si>
  <si>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</si>
  <si>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</si>
  <si>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</si>
  <si>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</si>
  <si>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</si>
  <si>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</si>
  <si>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</si>
  <si>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</si>
  <si>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</si>
  <si>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</si>
  <si>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</si>
  <si>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</si>
  <si>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</si>
  <si>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</si>
  <si>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</si>
  <si>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</si>
  <si>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</si>
  <si>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</si>
  <si>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</si>
  <si>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</si>
  <si>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</si>
  <si>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</si>
  <si>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</si>
  <si>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</si>
  <si>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</si>
  <si>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</si>
  <si>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</si>
  <si>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</si>
  <si>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</si>
  <si>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</si>
  <si>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</si>
  <si>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</si>
  <si>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</si>
  <si>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</si>
  <si>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</si>
  <si>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</si>
  <si>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</si>
  <si>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</si>
  <si>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</si>
  <si>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</si>
  <si>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</si>
  <si>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</si>
  <si>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</si>
  <si>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</si>
  <si>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</si>
  <si>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</si>
  <si>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</si>
  <si>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</si>
  <si>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</si>
  <si>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</si>
  <si>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</si>
  <si>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</si>
  <si>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</si>
  <si>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</si>
  <si>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</si>
  <si>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</si>
  <si>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</si>
  <si>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</si>
  <si>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</si>
  <si>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</si>
  <si>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</si>
  <si>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</si>
  <si>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</si>
  <si>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</si>
  <si>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</si>
  <si>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</si>
  <si>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</si>
  <si>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</si>
  <si>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</si>
  <si>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</si>
  <si>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</si>
  <si>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</si>
  <si>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</si>
  <si>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</si>
  <si>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</si>
  <si>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</si>
  <si>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</si>
  <si>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</si>
  <si>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</si>
  <si>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</si>
  <si>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</si>
  <si>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</si>
  <si>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</si>
  <si>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</si>
  <si>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</si>
  <si>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</si>
  <si>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</si>
  <si>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</si>
  <si>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</si>
  <si>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</si>
  <si>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</si>
  <si>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</si>
  <si>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</si>
  <si>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</si>
  <si>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</si>
  <si>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</si>
  <si>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</si>
  <si>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</si>
  <si>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</si>
  <si>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</si>
  <si>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</si>
  <si>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</si>
  <si>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</si>
  <si>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</si>
  <si>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</si>
  <si>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</si>
  <si>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</si>
  <si>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</si>
  <si>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</si>
  <si>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</si>
  <si>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</si>
  <si>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</si>
  <si>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</si>
  <si>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</si>
  <si>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</si>
  <si>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</si>
  <si>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</si>
  <si>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</si>
  <si>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</si>
  <si>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</si>
  <si>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</si>
  <si>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</si>
  <si>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</si>
  <si>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</si>
  <si>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</si>
  <si>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</si>
  <si>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</si>
  <si>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</si>
  <si>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</si>
  <si>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</si>
  <si>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</si>
  <si>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</si>
  <si>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</si>
  <si>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</si>
  <si>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</si>
  <si>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</si>
  <si>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</si>
  <si>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</si>
  <si>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</si>
  <si>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</si>
  <si>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</si>
  <si>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</si>
  <si>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</si>
  <si>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</si>
  <si>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</si>
  <si>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</si>
  <si>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</si>
  <si>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</si>
  <si>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</si>
  <si>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</si>
  <si>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</si>
  <si>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</si>
  <si>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</si>
  <si>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</si>
  <si>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</si>
  <si>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</si>
  <si>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</si>
  <si>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</si>
  <si>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</si>
  <si>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</si>
  <si>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</si>
  <si>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</si>
  <si>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</si>
  <si>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</si>
  <si>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</si>
  <si>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</si>
  <si>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</si>
  <si>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</si>
  <si>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</si>
  <si>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</si>
  <si>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</si>
  <si>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</si>
  <si>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</si>
  <si>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</si>
  <si>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</si>
  <si>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</si>
  <si>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</si>
  <si>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</si>
  <si>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</si>
  <si>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</si>
  <si>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</si>
  <si>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</si>
  <si>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</si>
  <si>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</si>
  <si>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</si>
  <si>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</si>
  <si>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</si>
  <si>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</si>
  <si>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</si>
  <si>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</si>
  <si>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</si>
  <si>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</si>
  <si>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</si>
  <si>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</si>
  <si>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</si>
  <si>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</si>
  <si>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</si>
  <si>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</si>
  <si>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</si>
  <si>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</si>
  <si>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</si>
  <si>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</si>
  <si>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</si>
  <si>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</si>
  <si>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</si>
  <si>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</si>
  <si>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</si>
  <si>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</si>
  <si>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</si>
  <si>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</si>
  <si>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</si>
  <si>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</si>
  <si>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</si>
  <si>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</si>
  <si>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</si>
  <si>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</si>
  <si>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Патяки 01.10.24.</t>
  </si>
  <si>
    <t xml:space="preserve"> 273  Сосиски Сочинки с сочной грудинкой, МГС 0.4кг,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</si>
</sst>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6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6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1000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1000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1000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120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160</v>
          </cell>
        </row>
        <row r="96">
          <cell r="B96" t="str">
            <v xml:space="preserve"> 257  Сосиски Молочные оригинальные ТМ Особый рецепт, ВЕС.   ПОКОМ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20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360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240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130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100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60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300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150</v>
          </cell>
        </row>
        <row r="134">
          <cell r="B134" t="str">
            <v xml:space="preserve"> 318  Сосиски Датские ТМ Зареченские, ВЕС  ПОКОМ</v>
          </cell>
          <cell r="C134">
            <v>1100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130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24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72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600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48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48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160">
          <cell r="B160" t="str">
            <v>1002 Ветчина По Швейцарскому рецепту 0,3 (Знаменский СГЦ)  МК</v>
          </cell>
        </row>
        <row r="161">
          <cell r="B161" t="str">
            <v>1003 Грудинка с/к (продукт из свинины мясной сырокопченый) (Знамениский СГЦ)  МК</v>
          </cell>
          <cell r="C161">
            <v>50</v>
          </cell>
        </row>
        <row r="162">
          <cell r="B162" t="str">
            <v>1004 Рулька свиная бескостная в/к в/у (Знаменский СГЦ) МК</v>
          </cell>
        </row>
        <row r="163">
          <cell r="B163" t="str">
            <v>1005 Грудинка Кубанская  к/в в/у (продукт из свинины копчено-вареный) (Знаменский СГЦ)   МК</v>
          </cell>
        </row>
        <row r="164">
          <cell r="B164" t="str">
            <v>1006 Бекон Орловский в/у 0,35кг/шт (Знаменский СГЦ)   МК</v>
          </cell>
          <cell r="C164">
            <v>180</v>
          </cell>
        </row>
        <row r="165">
          <cell r="B165" t="str">
            <v>1008 Хлеб печеночный 0,3кг в/у ШТ (Знаменский СГЦ)  МК</v>
          </cell>
        </row>
        <row r="166">
          <cell r="B166" t="str">
            <v>1009 Мясо по домашнему в/у 0,35шт (Знаменский СГЦ)  МК</v>
          </cell>
        </row>
        <row r="167">
          <cell r="B167" t="str">
            <v>1011 Ветчина Карельская,кат.В,вес,бат (Знаменский СГЦ)  МК</v>
          </cell>
        </row>
        <row r="168">
          <cell r="B168" t="str">
            <v>1012 Сало с чесн. и черн. перцем, мясн.пр.сол.0,35 г (Знаменский СГЦ)  МК</v>
          </cell>
        </row>
        <row r="169">
          <cell r="B169" t="str">
            <v>11002 Паштет в банке печеночный 95 г (Атяшево)  МК</v>
          </cell>
        </row>
        <row r="170">
          <cell r="B170" t="str">
            <v>11003 Паштет в банке с индейкой 95 г (Атяшево)  МК</v>
          </cell>
        </row>
        <row r="171">
          <cell r="B171" t="str">
            <v>11004 Паштет в банке фирменный 95 г (Атяшево)  МК</v>
          </cell>
        </row>
        <row r="172">
          <cell r="B172" t="str">
            <v>15001 Флоренция  с/в 0,2кг ТМ ДД (Ресурс Волга)  МК</v>
          </cell>
        </row>
        <row r="173">
          <cell r="B173" t="str">
            <v>15002 Ароматная вар ТМ РОС(Ресурс Волга)  МК</v>
          </cell>
        </row>
        <row r="174">
          <cell r="B174" t="str">
            <v>15003 Ароматная со шпиком вар ТМ РСН(Ресурс Волга)  МК</v>
          </cell>
        </row>
        <row r="175">
          <cell r="B175" t="str">
            <v>15004 Колбаски Шашлычные п/к 0,3кг/шт(Ресурс Волга)  МК</v>
          </cell>
        </row>
        <row r="176">
          <cell r="B176" t="str">
            <v>15006 Особая с/к 0,2кг шт ТМ ДД(Ресурс Волга)  МК</v>
          </cell>
        </row>
        <row r="177">
          <cell r="B177" t="str">
            <v>15007 Пражская с/к 0,2кг ТМ ДД(Ресурс Волга)  МК</v>
          </cell>
        </row>
        <row r="178">
          <cell r="B178" t="str">
            <v>15008 Премьера с/к 0,2кг ТМ ДД(Ресурс Волга)  МК</v>
          </cell>
        </row>
        <row r="179">
          <cell r="B179" t="str">
            <v>15010 С брусникой с/к 0,2кг ТМ ДД(Ресурс Волга)  МК</v>
          </cell>
        </row>
        <row r="180">
          <cell r="B180" t="str">
            <v>15011 Свиная Элитная с/к в/у 0,25кг ТМ ДД (Ресурс Волга)  МК</v>
          </cell>
        </row>
        <row r="181">
          <cell r="B181" t="str">
            <v>15012 Сервелат Дым Дымыч в/к вес ТМ ДД Коллекция  МК</v>
          </cell>
        </row>
        <row r="182">
          <cell r="B182" t="str">
            <v>15013 Сервелат Охотничий 0,3кг 1+1 ДД Акция(Ресурс Волга)  МК</v>
          </cell>
        </row>
        <row r="183">
          <cell r="B183" t="str">
            <v>15014 Сосиски XXL вес ТМ Россиянка  МК</v>
          </cell>
        </row>
        <row r="184">
          <cell r="B184" t="str">
            <v>15015 Сосиски с сыром вес/1кгТМ ДД Москва(Ресурс Волга)  МК</v>
          </cell>
        </row>
        <row r="185">
          <cell r="B185" t="str">
            <v>4001 Колбаса вареная "Докторская Бистро" (колбасное изделие вареное из мяса птицы) (Микоян)   МК</v>
          </cell>
        </row>
        <row r="186">
          <cell r="B186" t="str">
            <v>4002 Колбаса Фрусто с/в шт 150 гр защ.среда (Микоян)   МК</v>
          </cell>
        </row>
        <row r="187">
          <cell r="B187" t="str">
            <v>4004 Колбаса Сервелат Российский в/к термо 350гр (Микоян)   МК</v>
          </cell>
        </row>
        <row r="188">
          <cell r="B188" t="str">
            <v>4005 Колбаса с/к  "Кремлевская" (Микоян)   МК</v>
          </cell>
        </row>
        <row r="189">
          <cell r="B189" t="str">
            <v>4007 Ветчина "Владимирская" (Микоян)   МК</v>
          </cell>
        </row>
        <row r="190">
          <cell r="B190" t="str">
            <v>4008 Колбаса Сервелат коньячный в/к срез термо 350гр(Микоян)   МК</v>
          </cell>
        </row>
        <row r="191">
          <cell r="B191" t="str">
            <v>4012 Колбаса в/к "Сервелат Зернистый" (Микоян)  МК</v>
          </cell>
        </row>
        <row r="192">
          <cell r="B192" t="str">
            <v>4011 Колбаса с/к "Марочная" 1сорт (Микоян)  МК</v>
          </cell>
        </row>
        <row r="193">
          <cell r="B193" t="str">
            <v>4012 Колбаса в/к "Сервелат коньячный" (Микоян)  МК</v>
          </cell>
        </row>
        <row r="194">
          <cell r="B194" t="str">
            <v>4014 Колбаса в/к "Сервелат Таллинский" (Микоян)  МК</v>
          </cell>
        </row>
        <row r="195">
          <cell r="B195" t="str">
            <v>4016 Колбаса Сервелат Российский в/к В/У АКЦИЯ (Собрание сочинений) (Микоян)  МК</v>
          </cell>
        </row>
        <row r="196">
          <cell r="B196" t="str">
            <v>4018 Сервелат Таллинский в/к термо 0,35 (Микоян)  МК</v>
          </cell>
        </row>
        <row r="197">
          <cell r="B197" t="str">
            <v>4020 Сосиски "Докторские с натуральным молоком" (Микоян)  МК</v>
          </cell>
        </row>
        <row r="198">
          <cell r="B198" t="str">
            <v>4024 Докторская классическая ПГН  (Микоян)   МК</v>
          </cell>
        </row>
        <row r="199">
          <cell r="B199" t="str">
            <v>5002 Колбаса вареная "Докторская с натур. молоком" вар В80  (Царицыно) колб.изд.   МК</v>
          </cell>
        </row>
        <row r="200">
          <cell r="B200" t="str">
            <v>5003 Колбаса с/к полусухая "Браун" 1 сорт  (Царицыно)   МК</v>
          </cell>
        </row>
        <row r="201">
          <cell r="B201" t="str">
            <v>5004 Колбаса с/к полусухая "Охотничья" 1 сорта (Царицыно)   МК</v>
          </cell>
        </row>
        <row r="202">
          <cell r="B202" t="str">
            <v>5005 Колбаса с/к полусухая "Сервелат Гусарский" 1 сорт (Царицыно)  МК</v>
          </cell>
        </row>
        <row r="203">
          <cell r="B203" t="str">
            <v>5006 Сервелат Гусарс(250) срез ПАР ПС/К 1с D50 ВАК Царицыно   МК</v>
          </cell>
        </row>
        <row r="204">
          <cell r="B204" t="str">
            <v>5008 Колбаса вареная "Молочная с натуральным молоком" (Царицыно)  МК</v>
          </cell>
        </row>
        <row r="205">
          <cell r="B205" t="str">
            <v>5013 Сосиски "Оригинальные с сыром" (изделие колбасное вареное из мяса птицы  (Царицыно)  МК</v>
          </cell>
        </row>
        <row r="206">
          <cell r="B206" t="str">
            <v>7001 Грудинка Особая Мясной Посол (Панский дворик МХ)  МК</v>
          </cell>
        </row>
        <row r="207">
          <cell r="B207" t="str">
            <v>7002 Карбонад Крестьнский Мясной Посол (Панский дворик МХ)  МК</v>
          </cell>
        </row>
        <row r="208">
          <cell r="B208" t="str">
            <v>7003 Корейка Купеческая Мясной Посол (Панский дворик)  МК</v>
          </cell>
        </row>
        <row r="209">
          <cell r="B209" t="str">
            <v>7004 Окорок Губернский в/к Мясной Посол (Панский дворик)  МК</v>
          </cell>
        </row>
        <row r="210">
          <cell r="B210" t="str">
            <v>СК САЛЬЧИЧОН НАР ФИБ ЗА ШТ 0.1КГ (ТМ ЧЕРКИЗОВО ПРЕМИУМ) K1.2_Черкизово, шт</v>
          </cell>
        </row>
        <row r="211">
          <cell r="B211" t="str">
            <v>СК САЛЯМИ ФЛАМЕНКО НАР ФИБ ЗА ШТ 0.1КГ (ТМ ЧЕРКИЗОВО ПРЕМИУМ) K1.2_Черкизово, шт</v>
          </cell>
        </row>
        <row r="212">
          <cell r="B212" t="str">
            <v>Колбаса вареная Рузская телячья 75/1 (1x10)  Рузком</v>
          </cell>
        </row>
        <row r="213">
          <cell r="B213" t="str">
            <v>Колбаса Мусульманская п/к 600 г.  Рузком</v>
          </cell>
        </row>
        <row r="214">
          <cell r="B214" t="str">
            <v>Колбаса Чеченская п/к 600 г  Рузком</v>
          </cell>
        </row>
        <row r="215">
          <cell r="B215" t="str">
            <v>Сардельки Мусульманские (в газе)  Рузком</v>
          </cell>
        </row>
        <row r="216">
          <cell r="B216" t="str">
            <v>Сосиски Мусульманские (в газе)  Рузком</v>
          </cell>
        </row>
        <row r="217">
          <cell r="B217" t="str">
            <v>Бекон Черный Кабан сырокопченый 95 г Клин</v>
          </cell>
        </row>
        <row r="218">
          <cell r="B218" t="str">
            <v>КЛБ В/К МОСКОВСКАЯ МЯСН.ПРОД.КАТ.А НАРЕЗ.95 ГР МГА Клин</v>
          </cell>
        </row>
        <row r="219">
          <cell r="B219" t="str">
            <v>КЛБ ВАР МОЛОЧНАЯ П/АМ 400ГР МЯСН ПРОД КАТ Б Клин</v>
          </cell>
        </row>
        <row r="220">
          <cell r="B220" t="str">
            <v>КЛБ ВАР СЛИВОЧНАЯ П/АМ 400 ГР МЯСН ПРОД КАТ Б Клин</v>
          </cell>
        </row>
        <row r="221">
          <cell r="B221" t="str">
            <v>КЛБ С/В ВАЛЕТТА НАРЕЗ 85ГР МГА Клин</v>
          </cell>
        </row>
        <row r="222">
          <cell r="B222" t="str">
            <v>КЛБ С/К БРАУНШВЕЙКСКАЯ ПОЛУСУХ. МЯСН. ПРОД.КАТ.А В/У 300 гр Клин</v>
          </cell>
        </row>
        <row r="223">
          <cell r="B223" t="str">
            <v>КЛБ С/К ЗЕРНИСТАЯ МЯСН. ПРОД.КАТ.Б В/У 300 гр Клин</v>
          </cell>
        </row>
        <row r="224">
          <cell r="B224" t="str">
            <v>КЛБ С/К ИСПАНСКАЯ 280г Клин</v>
          </cell>
        </row>
        <row r="225">
          <cell r="B225" t="str">
            <v>КЛБ С/К ИТАЛЬЯНСКАЯ 300Г В/У МЯСН. ПРОД Клин</v>
          </cell>
        </row>
        <row r="226">
          <cell r="B226" t="str">
            <v>КЛБ С/К КОНЬЯЧНАЯ 210Г В/У МЯСН ПРОД ЧК Клин</v>
          </cell>
        </row>
        <row r="227">
          <cell r="B227" t="str">
            <v>КЛБ С/К МИЛАНСКАЯ 400 ГР В/У Клин</v>
          </cell>
        </row>
        <row r="228">
          <cell r="B228" t="str">
            <v>КЛБ С/К МИЛАНСКАЯ В/У Клин</v>
          </cell>
        </row>
        <row r="229">
          <cell r="B229" t="str">
            <v>КЛБ С/К МИНИ-САЛЯМИ 300 г Клин</v>
          </cell>
        </row>
        <row r="230">
          <cell r="B230" t="str">
            <v>КЛБ С/К ПАРМЕ НАРЕЗ 85ГР МГА Клин</v>
          </cell>
        </row>
        <row r="231">
          <cell r="B231" t="str">
            <v>КЛБ С/К САЛЬЧИЧОН 280Г В/У МЯСН ПРОД ЧК Клин</v>
          </cell>
        </row>
        <row r="232">
          <cell r="B232" t="str">
            <v>КЛБ С/К САЛЯМИ ВЕНСКАЯ В/У 300Г Клин</v>
          </cell>
        </row>
        <row r="233">
          <cell r="B233" t="str">
            <v>КЛБ С/К СЕРВЕЛАТ ЧЕРНЫЙ КАБАН 210Г В/У МЯСН ПРОД Клин</v>
          </cell>
        </row>
        <row r="234">
          <cell r="B234" t="str">
            <v>КЛБ С/К СЕРВЕЛАТ ЧЕРНЫЙ КАБАН ВЕС В/У МЯСН ПРОД Клин</v>
          </cell>
        </row>
        <row r="235">
          <cell r="B235" t="str">
            <v>КЛБ С/К СО ВКУСОМ ТРЮФЕЛЯ 280ГР.В/У МЯСН.ПРОД. Клин</v>
          </cell>
        </row>
        <row r="236">
          <cell r="B236" t="str">
            <v>КЛБ С/К ЧЕРНЫЙ КАБАН В/У 300ГР Клин</v>
          </cell>
        </row>
        <row r="237">
          <cell r="B237" t="str">
            <v>КЛБ СК МИЛАНСКАЯ НАРЕЗ 85Г МГА МЯСН ПРОД Клин</v>
          </cell>
        </row>
        <row r="238">
          <cell r="B238" t="str">
            <v>Колбаса сырокопченая полусухая Испанская мясн прод (85г,нар) Клин</v>
          </cell>
        </row>
        <row r="239">
          <cell r="B239" t="str">
            <v>Окорок Черный Кабан, 95г (нар), Категории А Клин</v>
          </cell>
        </row>
        <row r="240">
          <cell r="B240" t="str">
            <v>СОС БАВАРСКИЕ МЯСН.ПРОД.КАТ.Б 250 ГР.МГА Клин</v>
          </cell>
        </row>
        <row r="241">
          <cell r="B241" t="str">
            <v>СОС МОЛОЧНЫЕ 470Г МГА МЯСН. ПРОД.КАТ.Б Клин</v>
          </cell>
        </row>
        <row r="242">
          <cell r="B242" t="str">
            <v>СОС С СЫРОМ МЯСН.ПРОД.КАТ.Б 250 ГР.МГА Клин</v>
          </cell>
        </row>
        <row r="243">
          <cell r="B243" t="str">
            <v>ШЕЙКА С/К НАРЕЗ. 95ГР МГА МЯСН.ПРОД.КАТ.А ЧК Клин</v>
          </cell>
        </row>
        <row r="244">
          <cell r="B244" t="str">
            <v>Останкино</v>
          </cell>
          <cell r="C244">
            <v>0</v>
          </cell>
        </row>
        <row r="245">
          <cell r="B245" t="str">
            <v>3129 СЫТНЫЕ Папа может сар б/о мгс 1*3   ОСТАНКИНО</v>
          </cell>
        </row>
        <row r="246">
          <cell r="B246" t="str">
            <v>3215 ВЕТЧ.МЯСНАЯ Папа может п/о 0.4кг 8шт.    ОСТАНКИНО</v>
          </cell>
        </row>
        <row r="247">
          <cell r="B247" t="str">
            <v>3248 ДОКТОРСКАЯ ТРАДИЦ. вар п/о ОСТАНКИНО</v>
          </cell>
        </row>
        <row r="248">
          <cell r="B248" t="str">
            <v>3287 САЛЯМИ ИТАЛЬЯНСКАЯ с/к в/у ОСТАНКИНО</v>
          </cell>
        </row>
        <row r="249">
          <cell r="B249" t="str">
            <v>3678 СОЧНЫЕ сос п/о мгс 2*2     ОСТАНКИНО</v>
          </cell>
        </row>
        <row r="250">
          <cell r="B250" t="str">
            <v xml:space="preserve"> Сосиски Сочные ГРИЛЬ   сос п/о мгс 1*6  ОСТАНКИНО</v>
          </cell>
        </row>
        <row r="251">
          <cell r="B251" t="str">
            <v>4063 МЯСНАЯ Папа может вар п/о_Л   ОСТАНКИНО</v>
          </cell>
        </row>
        <row r="252">
          <cell r="B252" t="str">
            <v>4117 ЭКСТРА Папа может с/к в/у_Л   ОСТАНКИНО</v>
          </cell>
        </row>
        <row r="253">
          <cell r="B253" t="str">
            <v>4614 ВЕТЧ.Нежная п/о _ Коровино</v>
          </cell>
        </row>
        <row r="254">
          <cell r="B254" t="str">
            <v>4813 ФИЛЕЙНАЯ Папа может вар п/о_Л   ОСТАНКИНО</v>
          </cell>
        </row>
        <row r="255">
          <cell r="B255" t="str">
            <v>4993 САЛЯМИ ИТАЛЬЯНСКАЯ с/к в/у 1/250*8_120c ОСТАНКИНО</v>
          </cell>
        </row>
        <row r="256">
          <cell r="B256" t="str">
            <v>5161 Печеночный пашт 0,150 ОСТАНКИНО</v>
          </cell>
        </row>
        <row r="257">
          <cell r="B257" t="str">
            <v>СОСИСКИ МЯСНЫЕ ПМ сос  мгс 1,5 кг. ОСТАНКИНО</v>
          </cell>
        </row>
        <row r="258">
          <cell r="B258" t="str">
            <v>5337 ОСОБАЯ СО ШПИКОМ вар п/о  ОСТАНКИНО</v>
          </cell>
        </row>
        <row r="259">
          <cell r="B259" t="str">
            <v>5341 СЕРВЕЛАТ ОХОТНИЧИЙ в/к в/у  ОСТАНКИНО</v>
          </cell>
        </row>
        <row r="260">
          <cell r="B260" t="str">
            <v>Сервелат с белыми грибами в/к в/у 1/310 6шт.  ОСТАНКИНО</v>
          </cell>
        </row>
        <row r="261">
          <cell r="B261" t="str">
            <v>5452 ВЕТЧ.МЯСНАЯ Папа может п/о    ОСТАНКИНО</v>
          </cell>
        </row>
        <row r="262">
          <cell r="B262" t="str">
            <v>Сервелат копченый на буке Папа может в/к в/у 1/350 6шт.   ОСТАНКИНО</v>
          </cell>
        </row>
        <row r="263">
          <cell r="B263" t="str">
            <v>5532 СОЧНЫЕ сос п/о мгс 0.45кг 10шт_45с   ОСТАНКИНО</v>
          </cell>
        </row>
        <row r="264">
          <cell r="B264" t="str">
            <v>5544 Сервелат Финский в/к в/у_45с НОВАЯ ОСТАНКИНО</v>
          </cell>
        </row>
        <row r="265">
          <cell r="B265" t="str">
            <v>5682 САЛЯМИ МЕЛКОЗЕРНЕНАЯ с/к в/у 1/120_60с   ОСТАНКИНО</v>
          </cell>
        </row>
        <row r="266">
          <cell r="B266" t="str">
            <v>5706 АРОМАТНАЯ Папа может с/к в/у 1/250 8шт.  ОСТАНКИНО</v>
          </cell>
        </row>
        <row r="267">
          <cell r="B267" t="str">
            <v>5708 ПОСОЛЬСКАЯ Папа может с/к в/у ОСТАНКИНО</v>
          </cell>
        </row>
        <row r="268">
          <cell r="B268" t="str">
            <v>5811 СВИНИНА МАДЕРА с/к с/н в/у 1/100 8шт.   ОСТАНКИНО</v>
          </cell>
        </row>
        <row r="269">
          <cell r="B269" t="str">
            <v>5813 ГОВЯЖЬИ сос п/о мгс 2*2_45с   ОСТАНКИНО</v>
          </cell>
        </row>
        <row r="270">
          <cell r="B270" t="str">
            <v>5821 СЛИВОЧНЫЕ ПМ сос п/о мгс 0.450кг_45с   ОСТАНКИНО</v>
          </cell>
        </row>
        <row r="271">
          <cell r="B271" t="str">
            <v>5851 ЭКСТРА Папа может вар п/о   ОСТАНКИНО</v>
          </cell>
        </row>
        <row r="272">
          <cell r="B272" t="str">
            <v>5867 ЭКСТРА Папа может с/к с/н в/у 1/100_60с   ОСТАНКИНО</v>
          </cell>
        </row>
        <row r="273">
          <cell r="B273" t="str">
            <v>5965 С ИНДЕЙКОЙ Папа может сар б/о мгс 1*3  ОСТАНКИНО</v>
          </cell>
        </row>
        <row r="274">
          <cell r="B274" t="str">
            <v>6025 ВЕТЧ.ФИРМЕННАЯ С ИНДЕЙКОЙ п/о   ОСТАНКИНО</v>
          </cell>
        </row>
        <row r="275">
          <cell r="B275" t="str">
            <v>6303 Мясные Папа может сос п/о мгс 1,5*3  Останкино</v>
          </cell>
        </row>
        <row r="276">
          <cell r="B276" t="str">
            <v>6042 МОЛОЧНЫЕ ТРАДИЦ.  сос п/о мгс.  0.6кг _LTF</v>
          </cell>
        </row>
        <row r="277">
          <cell r="B277" t="str">
            <v>6062 МОЛОЧНЫЕ К ЗАВТРАКУ сос п/о мгс 2*2   ОСТАНКИНО</v>
          </cell>
        </row>
        <row r="278">
          <cell r="B278" t="str">
            <v>6123 МОЛОЧНЫЕ КЛАССИЧЕСКИЕ ПМ сос п/о мгс 2*4   ОСТАНКИНО</v>
          </cell>
        </row>
        <row r="279">
          <cell r="B279" t="str">
            <v>6281 СВИНИНА ДЕЛИКАТ. к/в мл/к в/у 0.3кг 45с  ОСТАНКИНО</v>
          </cell>
        </row>
        <row r="280">
          <cell r="B280" t="str">
            <v>6333 МЯСНАЯ Папа может вар п/о 0.4кг 8шт.  ОСТАНКИНО</v>
          </cell>
        </row>
        <row r="281">
          <cell r="B281" t="str">
            <v>6348 ФИЛЕЙНАЯ Папа может вар п/о 0,4кг 8шт.  ОСТАНКИНО</v>
          </cell>
        </row>
        <row r="282">
          <cell r="B282" t="str">
            <v>6353 ЭКСТРА Папа может вар п/о 0.4кг 8шт.  ОСТАНКИНО</v>
          </cell>
        </row>
        <row r="283">
          <cell r="B283" t="str">
            <v>6359 СЕРВЕЛАТ БАХЧИСАРАЙ в/к в/у 0.31кг  ОСТАНКИНО</v>
          </cell>
        </row>
        <row r="284">
          <cell r="B284" t="str">
            <v>6364 СЕРВЕЛАТ ЗЕРНИСТЫЙ ПМ в/к в/у 0.35кг  ОСТАНКИНО</v>
          </cell>
        </row>
        <row r="285">
          <cell r="B285" t="str">
            <v>6365 СЕРВЕЛАТ КАРЕЛЬСКИЙ ПМ в/к в/у 0.28кг  ОСТАНКИНО</v>
          </cell>
        </row>
        <row r="286">
          <cell r="B286" t="str">
            <v>6372 СЕРВЕЛАТ ОХОТНИЧИЙ ПМ в/к в/у 0.35кг 8шт  ОСТАНКИНО</v>
          </cell>
        </row>
        <row r="287">
          <cell r="B287" t="str">
            <v>6375 СЕРВЕЛАТ ПРИМА в/к в/у 0.28кг 8шт.  ОСТАНКИНО</v>
          </cell>
        </row>
        <row r="288">
          <cell r="B288" t="str">
            <v>6509 СЕРВЕЛАТ ФИНСКИЙ ПМ в/к в/у 0.35кг 8шт.  ОСТАНКИНО</v>
          </cell>
        </row>
        <row r="289">
          <cell r="B289" t="str">
            <v>6387 МОЛОЧНАЯ Папа может вар п/о  ОСТАНКИНО</v>
          </cell>
        </row>
        <row r="290">
          <cell r="B290" t="str">
            <v>6397 БОЯNСКАЯ Папа может п/к в/у 0.28кг 8шт.  ОСТАНКИНО</v>
          </cell>
        </row>
        <row r="291">
          <cell r="B291" t="str">
            <v xml:space="preserve">           САЛЯМИ п/к в/у 0.28кг 8шт.  ОСТАНКИНО</v>
          </cell>
        </row>
        <row r="292">
          <cell r="B292" t="str">
            <v>6384 СЕРВЕЛАТ ШВАРЦЕР ПМ в/к в/у 0.28кг 8шт.  ОСТАНКИНО, шт</v>
          </cell>
        </row>
        <row r="293">
          <cell r="B293" t="str">
            <v>5015 БУРГУНДИЯ с/к в/у 1/250 ОСТАНКИНО, шт</v>
          </cell>
        </row>
        <row r="294">
          <cell r="B294" t="str">
            <v>6519 ХОТ-ДОГ Папа может сос п/о мгс 1*4  ОСТАНКИНО</v>
          </cell>
        </row>
        <row r="295">
          <cell r="B295" t="str">
            <v>СН Докторская  вар п/о 1,3 (кг.)</v>
          </cell>
        </row>
        <row r="296">
          <cell r="B296" t="str">
            <v>СН Молочная вар п/о 1,3 (кг.)</v>
          </cell>
        </row>
        <row r="297">
          <cell r="B297" t="str">
            <v>СН Русская вар п/о 1,3 (кг.)</v>
          </cell>
        </row>
        <row r="300">
          <cell r="B300" t="str">
            <v>Ладожская с/к</v>
          </cell>
        </row>
        <row r="301">
          <cell r="B301" t="str">
            <v>СПК</v>
          </cell>
          <cell r="C301">
            <v>0</v>
          </cell>
        </row>
        <row r="302">
          <cell r="B302" t="str">
            <v>Альтаирская п/к 0,75 кг.шт. термоус.пак.  СПК</v>
          </cell>
        </row>
        <row r="303">
          <cell r="B303" t="str">
            <v>Балык свиной с/к "Эликатессе" 0,10 кг.шт. нарезка (лоток с ср.защ.атм.)  СПК</v>
          </cell>
        </row>
        <row r="304">
          <cell r="B304" t="str">
            <v>Вареная для завтрака "Сибирский стандарт" 1,0 кг.шт.  СПК</v>
          </cell>
        </row>
        <row r="305">
          <cell r="B305" t="str">
            <v>Докторская вареная термоус.пак. "Высокий вкус"  СПК</v>
          </cell>
        </row>
        <row r="306">
          <cell r="B306" t="str">
            <v>Классическая с/к "Сибирский стандарт" 560 гр.шт.  СПК</v>
          </cell>
        </row>
        <row r="307">
          <cell r="B307" t="str">
            <v>Праздничная с/к "Сибирский стандарт" 560 гр.шт.  СПК</v>
          </cell>
        </row>
        <row r="308">
          <cell r="B308" t="str">
            <v>Фестивальная с/к СПК</v>
          </cell>
        </row>
        <row r="309">
          <cell r="B309" t="str">
            <v>Оригинальная с перцем с/к  СПК</v>
          </cell>
        </row>
        <row r="310">
          <cell r="B310" t="str">
            <v>Оригинальная с перцем с/к "Сибирский стандарт" 560 гр.шт.  СПК</v>
          </cell>
        </row>
        <row r="311">
          <cell r="B311" t="str">
            <v>Сардельки "Докторские" (черева) ( в ср.защ.атм.) 1.0 кг. "Высокий вкус"  СПК</v>
          </cell>
        </row>
        <row r="312">
          <cell r="B312" t="str">
            <v>Сардельки из говядины (черева) (в ср.защ.атм.) "Высокий вкус"  СПК</v>
          </cell>
        </row>
        <row r="313">
          <cell r="B313" t="str">
            <v>Сардели Шпикачки 1,0кг ВЫСОКИЙ ВКУС (кг.)</v>
          </cell>
        </row>
        <row r="314">
          <cell r="B314" t="str">
            <v>Сибирская особая с/к 0,10 кг.шт. нарезка (лоток с ср.защ.атм.)  СПК</v>
          </cell>
        </row>
        <row r="315">
          <cell r="B315" t="str">
            <v>Сибирская особая с/к 0,235 кг шт.  СПК</v>
          </cell>
        </row>
        <row r="316">
          <cell r="B316" t="str">
            <v>Сосиски "БОЛЬШАЯ сосиска" "Сибирский стандарт" (лоток с ср.защ.атм.)  СПК</v>
          </cell>
        </row>
        <row r="317">
          <cell r="B317" t="str">
            <v>Салями с перчиком с/к Колбас Град 160г. шт.</v>
          </cell>
        </row>
        <row r="318">
          <cell r="B318" t="str">
            <v xml:space="preserve">Гуцульская с/к КолбасГрад 160г. ( шт.)  </v>
          </cell>
        </row>
        <row r="319">
          <cell r="B319" t="str">
            <v>Юбилейная с/к 0,10 кг.шт. нарезка (лоток с ср.защ.атм.)  СПК</v>
          </cell>
        </row>
        <row r="320">
          <cell r="B320" t="str">
            <v>Ла Фаворте с/в "Эликатессе" 140г (шт.)</v>
          </cell>
        </row>
        <row r="321">
          <cell r="B321" t="str">
            <v>Фестивальная пора с/к 0,235 кг.шт.  СПК</v>
          </cell>
        </row>
        <row r="322">
          <cell r="B322" t="str">
            <v>Юбилейная с/к 0,235 кг.шт.  СПК</v>
          </cell>
        </row>
        <row r="323">
          <cell r="B323" t="str">
            <v>Юнитекс</v>
          </cell>
          <cell r="C323">
            <v>94.500000000000014</v>
          </cell>
        </row>
        <row r="324">
          <cell r="B324" t="str">
            <v>Колбаски Добре Кабанчики Бекон 70 гр., в/к,  ЮНИТЕКС</v>
          </cell>
          <cell r="C324">
            <v>300</v>
          </cell>
        </row>
        <row r="325">
          <cell r="B325" t="str">
            <v>Колбаски Добре Кабанчики из индейки с пряностями 70 гр., в/к,  ЮНИТЕКС</v>
          </cell>
          <cell r="C325">
            <v>300</v>
          </cell>
        </row>
        <row r="326">
          <cell r="B326" t="str">
            <v>Колбаски Добре Кабанчики Оригинальные 70 гр., в/к,  ЮНИТЕКС</v>
          </cell>
          <cell r="C326">
            <v>300</v>
          </cell>
        </row>
        <row r="327">
          <cell r="B327" t="str">
            <v>Колбаски Добре Кабанчики Терияки 70 гр., в/к,  ЮНИТЕКС</v>
          </cell>
          <cell r="C327">
            <v>150</v>
          </cell>
        </row>
        <row r="328">
          <cell r="B328" t="str">
            <v>Колбаски Добре Кабанчики Халапеньо 70 гр., в/к,  ЮНИТЕКС</v>
          </cell>
          <cell r="C328">
            <v>150</v>
          </cell>
        </row>
        <row r="329">
          <cell r="B329" t="str">
            <v>Колбаски Добре Кабанчики Чоризо 70 гр., в/к,  ЮНИТЕКС</v>
          </cell>
          <cell r="C329">
            <v>150</v>
          </cell>
        </row>
        <row r="330">
          <cell r="B330" t="str">
            <v>Мама Хочет</v>
          </cell>
          <cell r="C330">
            <v>0</v>
          </cell>
        </row>
        <row r="331">
          <cell r="B331" t="str">
            <v>РЕЙТИНГОВЫЕ КОЛБАСКИ ("Австрийская", "Венгерская", "Пепперони") с/к п/сух в/у 0,225кг  МХ</v>
          </cell>
        </row>
        <row r="332">
          <cell r="B332" t="str">
            <v>ТАВР</v>
          </cell>
          <cell r="C332">
            <v>0</v>
          </cell>
        </row>
        <row r="333">
          <cell r="B333" t="str">
            <v>Сем.трад.Куринка вареная из мяса птицы 3 с 500 г г/т( D)  ТАВР</v>
          </cell>
        </row>
        <row r="334">
          <cell r="B334" t="str">
            <v>Сем.трад.Куринка вареная из мяса птицы 3 с г/т  ТАВР</v>
          </cell>
        </row>
        <row r="335">
          <cell r="B335" t="str">
            <v>Сем.трад.Сервелат Кавказский в/к МСП кат В в/у г/т (С)  ТАВР</v>
          </cell>
        </row>
        <row r="336">
          <cell r="B336" t="str">
            <v>Сем.трад.Сервелат Южный в/к МСП кат В в/у г/т(С)  ТАВР</v>
          </cell>
        </row>
        <row r="337">
          <cell r="B337" t="str">
            <v>Сем.трад.Сосиски из мяса птицы Хит продаж 3с м/а 1 кг г/т (В)  ТАВР</v>
          </cell>
        </row>
        <row r="338">
          <cell r="B338" t="str">
            <v>Новые Фермы</v>
          </cell>
          <cell r="C338">
            <v>0</v>
          </cell>
        </row>
        <row r="339">
          <cell r="B339" t="str">
            <v>Сосиски Кавказские, охл, ВУ, 0,38 шт, 12 вл.  Новые Фермы</v>
          </cell>
        </row>
        <row r="340">
          <cell r="B340" t="str">
            <v>Сосиски Кавказские, охл., ГВУ, вес., 3 вл.  Новые Фермы</v>
          </cell>
        </row>
        <row r="341">
          <cell r="B341" t="str">
            <v>Кавказская из индейки 0,950 (шт.)</v>
          </cell>
        </row>
        <row r="342">
          <cell r="B342" t="str">
            <v>Сыры</v>
          </cell>
          <cell r="C342">
            <v>0</v>
          </cell>
        </row>
        <row r="343">
          <cell r="B343" t="str">
            <v>Сыр "Hochland" плавл.ломт  сливочный классический 150г БЗМЖ  МК</v>
          </cell>
        </row>
        <row r="344">
          <cell r="B344" t="str">
            <v>Сыр "Hochland" плавленный ломтевой Сэндвич 150г. БЗМЖ  МК</v>
          </cell>
        </row>
        <row r="345">
          <cell r="B345" t="str">
            <v>Сыр "Hochland" плавленный сливочный 100г БЗМЖ  МК</v>
          </cell>
        </row>
        <row r="346">
          <cell r="B346" t="str">
            <v>Сыр "Hochland" плавленный сливочный 140г БЗМЖ  МК</v>
          </cell>
        </row>
        <row r="347">
          <cell r="B347" t="str">
            <v>Сыр "HOCHLAND" плавленный сливочный 200г БЗМЖ  МК</v>
          </cell>
        </row>
        <row r="348">
          <cell r="B348" t="str">
            <v>Сыр "HOCHLAND" плавленный сливочный 400г БЗМЖ  МК</v>
          </cell>
        </row>
        <row r="349">
          <cell r="B349" t="str">
            <v>Сыр Hochland 50г сливочный (Россия) БЗМЖ  МК</v>
          </cell>
        </row>
        <row r="350">
          <cell r="B350" t="str">
            <v>Сыр Папа Может Гауда  45% 200гр     Останкино</v>
          </cell>
        </row>
        <row r="351">
          <cell r="B351" t="str">
            <v>Сыр Папа Может Гауда  45% вес     Останкино</v>
          </cell>
        </row>
        <row r="352">
          <cell r="B352" t="str">
            <v>Сыр Папа Может Гауда 48%, нарез, 125г (9 шт)  Останкино</v>
          </cell>
        </row>
        <row r="353">
          <cell r="B353" t="str">
            <v>Сыр Папа Может Голландский  45% 200гр     Останкино</v>
          </cell>
        </row>
        <row r="354">
          <cell r="B354" t="str">
            <v>Сыр Папа Может Голландский  45% вес      Останкино</v>
          </cell>
        </row>
        <row r="355">
          <cell r="B355" t="str">
            <v>Сыр Папа Может Голландский 45%, нарез, 125г (9 шт)  Останкино</v>
          </cell>
        </row>
        <row r="356">
          <cell r="B356" t="str">
            <v>Сыр Папа Может Классический 45% 200г   Останкино</v>
          </cell>
        </row>
        <row r="357">
          <cell r="B357" t="str">
            <v>Сыр Папа Может Министерский 45% 200г  Останкино</v>
          </cell>
        </row>
        <row r="358">
          <cell r="B358" t="str">
            <v>Сыр Папа Может Министерский 50%, нарезка 125г  Останкино</v>
          </cell>
        </row>
        <row r="359">
          <cell r="B359" t="str">
            <v>Сыр Папа Может Папин завтрак 45%, нарезка 125г  Останкино</v>
          </cell>
        </row>
        <row r="360">
          <cell r="B360" t="str">
            <v>Сыр Папа Может Папин Завтрак 50% 200г  Останкино</v>
          </cell>
        </row>
        <row r="361">
          <cell r="B361" t="str">
            <v>Сыр Папа Может Российский  50% 200гр    Останкино</v>
          </cell>
        </row>
        <row r="362">
          <cell r="B362" t="str">
            <v>Сыр Папа Может Российский  50% вес    Останкино</v>
          </cell>
        </row>
        <row r="363">
          <cell r="B363" t="str">
            <v>Сыр Папа Может Российский 50%, нарезка 125г  Останкино</v>
          </cell>
        </row>
        <row r="364">
          <cell r="B364" t="str">
            <v>Сыр Папа Может Тильзитер   45% 200гр     Останкино</v>
          </cell>
        </row>
        <row r="365">
          <cell r="B365" t="str">
            <v>Сыр Папа Может Тильзитер   45% вес      Останкино</v>
          </cell>
        </row>
        <row r="366">
          <cell r="B366" t="str">
            <v>Сыр Папа Может Эдам 45% вес (=3,5кг)  Останкино</v>
          </cell>
        </row>
        <row r="367">
          <cell r="B367" t="str">
            <v>Сыр Папа Может Сливочный со вкусом.топл.молока 50% вес (=3,5кг)  Останкино</v>
          </cell>
        </row>
        <row r="368">
          <cell r="B368" t="str">
            <v>Творожный сыр "Hochland" сливочный 140г БЗМЖ  МК</v>
          </cell>
        </row>
        <row r="369">
          <cell r="B369" t="str">
            <v>Творожный сыр "Hochland" сливочный 220г БЗМЖ  МК</v>
          </cell>
        </row>
        <row r="370">
          <cell r="B370" t="str">
            <v>Печенье, конфеты</v>
          </cell>
          <cell r="C370">
            <v>0</v>
          </cell>
        </row>
        <row r="371">
          <cell r="B371" t="str">
            <v>13001 Вафельные конфеты"Шоколадные истории"Джек" вес 4кг (Конти)  МК</v>
          </cell>
        </row>
        <row r="372">
          <cell r="B372" t="str">
            <v>13002 Вафельные конфеты"Шоколадные истории"МИНИ Джек" вес 0,5кг (Конти)  МК</v>
          </cell>
        </row>
        <row r="373">
          <cell r="B373" t="str">
            <v>13002 Карамель "Конти" с молочным вкусом 1000г (Конти)  МК</v>
          </cell>
        </row>
        <row r="374">
          <cell r="B374" t="str">
            <v>13003 Конфеты "Дивная ночь-Конти" 1000г (Конти)  МК</v>
          </cell>
        </row>
        <row r="375">
          <cell r="B375" t="str">
            <v>13004 Конфеты "Золотая лилия" вес 1000г (Конти)  МК</v>
          </cell>
        </row>
        <row r="376">
          <cell r="B376" t="str">
            <v>13005 Конфеты "Мулатка-загадка" 1000г (Конти)  МК</v>
          </cell>
        </row>
        <row r="377">
          <cell r="B377" t="str">
            <v>13006 Конфеты "Пломбирчик" 1000г (Конти)  МК</v>
          </cell>
        </row>
        <row r="378">
          <cell r="B378" t="str">
            <v>13007 Печенье "Арте" глазированное вес 4кг (Конти)  МК</v>
          </cell>
        </row>
        <row r="379">
          <cell r="B379" t="str">
            <v>13008 Печенье-сэндвич "День и ночь" вес 5кг (Конти)  МК</v>
          </cell>
        </row>
        <row r="380">
          <cell r="B380" t="str">
            <v>13009 Конфеты "Живинка" клубника с йогуртом 1000г (Конти)  МК</v>
          </cell>
        </row>
        <row r="381">
          <cell r="B381" t="str">
            <v>13010 Десерт"Bonjour souffle" классика 29г х18 (Конти)  МК</v>
          </cell>
        </row>
        <row r="382">
          <cell r="B382" t="str">
            <v>13011 Печенье-сендвич "Супер-Контик" сгущенное молоко 50г (Конти)  МК</v>
          </cell>
        </row>
        <row r="383">
          <cell r="B383" t="str">
            <v>13012 Пирожное бисквитное "Тими сливочное" 30г (Конти)  МК</v>
          </cell>
        </row>
        <row r="384">
          <cell r="B384" t="str">
            <v>13013 Конфеты "Тими сливки-банан" 1000г*4шт (Конти)  МК</v>
          </cell>
        </row>
        <row r="385">
          <cell r="B385" t="str">
            <v>13014 Конфеты "Живинка" арбуз 1кг (Конти)  МК</v>
          </cell>
        </row>
        <row r="386">
          <cell r="B386" t="str">
            <v>13015 Ассорти 235 г (в новогоднем пенале) (КОНТИ)  МК</v>
          </cell>
        </row>
        <row r="387">
          <cell r="B387" t="str">
            <v>13016 Десерт Bonjour клуб со слив 232 нов дизайн (Конти)  МК</v>
          </cell>
        </row>
        <row r="388">
          <cell r="B388" t="str">
            <v>13017 Карамель "Конти" Лимонная с начинкой 1000г (Конти)  МК</v>
          </cell>
        </row>
        <row r="389">
          <cell r="B389" t="str">
            <v>13018 Карамель "Со вкусом капучино" 1000г (Конти)  МК</v>
          </cell>
        </row>
        <row r="390">
          <cell r="B390" t="str">
            <v>13019 Конфеты "История востока" вес 1000г (Конти)  МК</v>
          </cell>
        </row>
        <row r="391">
          <cell r="B391" t="str">
            <v>13020 Конфеты "КОНТИ-МУСС" молоко 1000г (Конти)  МК</v>
          </cell>
        </row>
        <row r="392">
          <cell r="B392" t="str">
            <v>13021 Конфеты "Чук и Гек" 1000г (Конти)  МК</v>
          </cell>
        </row>
        <row r="393">
          <cell r="B393" t="str">
            <v>13022 Конфеты Ришелье с вафельной крошкой фас. 1кг (Конти)  МК</v>
          </cell>
        </row>
        <row r="394">
          <cell r="B394" t="str">
            <v>13023 Конфеты Ришелье с фундуком 1кг (Конти)  МК</v>
          </cell>
        </row>
        <row r="395">
          <cell r="B395" t="str">
            <v>13024 Новогодний подарок "Верность традициям" 1/400 (Конти)  МК</v>
          </cell>
        </row>
        <row r="396">
          <cell r="B396" t="str">
            <v>13025 Новогодний подарок "Марьино" 1/700 (Конти)  МК</v>
          </cell>
        </row>
        <row r="397">
          <cell r="B397" t="str">
            <v>13026 Новогодний подарок "Сладких праздников" 1/700 (Конти)  МК</v>
          </cell>
        </row>
        <row r="398">
          <cell r="B398" t="str">
            <v>13027 Новогодний подарок в виде рюкзачка Дед Мороз 1/500 (Конти)  МК</v>
          </cell>
        </row>
        <row r="399">
          <cell r="B399" t="str">
            <v>13028 Конфеты ESFERO Luxe какао-нуга/ар в мяг кар 500 г(Конти)  МК</v>
          </cell>
        </row>
        <row r="400">
          <cell r="B400" t="str">
            <v>13029 Конфеты ESFERO Luxe мяг кар/ар/воз рис 500г(Конти)  МК</v>
          </cell>
        </row>
        <row r="401">
          <cell r="B401" t="str">
            <v>13030 Конфеты ESFERO Luxe нуга, арах, карам/500 (Конти)  МК</v>
          </cell>
        </row>
        <row r="402">
          <cell r="B402" t="str">
            <v>13031 Конфеты Triksi с печ. в мягкой карам 1000г (Конти)  МК</v>
          </cell>
        </row>
        <row r="403">
          <cell r="B403" t="str">
            <v>13032 Конфеты Ришелье с фундуком 1кг (Конти)  МК</v>
          </cell>
        </row>
        <row r="404">
          <cell r="B404" t="str">
            <v>13033 Печенье-сендвич "Супер-Контик" сгущенное молоко 50г (Конти)  МК</v>
          </cell>
        </row>
        <row r="405">
          <cell r="B405" t="str">
            <v>13034 Ассорти 235 г (дизайн цветы) (КОНТИ)  МК</v>
          </cell>
        </row>
        <row r="406">
          <cell r="B406" t="str">
            <v>13035 Конфеты "Моне" вкус молочный трюфель вес 1000г (Конти)  МК</v>
          </cell>
        </row>
        <row r="407">
          <cell r="B407" t="str">
            <v>13036 Конфеты "Моне" вкус черный трюфель 1кг (Конти)  МК</v>
          </cell>
        </row>
        <row r="408">
          <cell r="B408" t="str">
            <v>13037 Конфеты "AMOUR" 182г (6шт) (Конти)  МК</v>
          </cell>
        </row>
        <row r="409">
          <cell r="B409" t="str">
            <v>13038 Печенье сахарное "Конти" с изюмом вес 5кг (Конти)  МК</v>
          </cell>
        </row>
        <row r="410">
          <cell r="B410" t="str">
            <v>13039 Печенье сахарное "Конти" с орехом вес 5ка (Конти)  МК</v>
          </cell>
        </row>
        <row r="411">
          <cell r="B411" t="str">
            <v>13040 Печенье-сендвич "Супер-Контик" сгущенное молоко 100гр (Конти)  МК</v>
          </cell>
        </row>
        <row r="412">
          <cell r="B412" t="str">
            <v>13041 Печенье-сендвич "Супер-Контик" шоколадный вкус 100гр (Конти)  МК</v>
          </cell>
        </row>
        <row r="413">
          <cell r="B413" t="str">
            <v>Ферреро Рошер из мол.шоколада 125г. Т10х6  Дакорт</v>
          </cell>
        </row>
        <row r="414">
          <cell r="B414" t="str">
            <v>Киндер Буэно в бел.шок. 39 г Т2Х30  Дакорт</v>
          </cell>
        </row>
        <row r="415">
          <cell r="B415" t="str">
            <v>Киндер Буэно в мол.шок. 43 г.Т2Х30  Дакорт</v>
          </cell>
        </row>
        <row r="416">
          <cell r="B416" t="str">
            <v>Киндер Джой яйцо кондит.изделие 20г. Эмод Д Т1Х24  Дакорт</v>
          </cell>
        </row>
        <row r="417">
          <cell r="B417" t="str">
            <v>Киндер Джой яйцо кондит.изделие 20г. Эмод М Т1Х24  Дакорт</v>
          </cell>
        </row>
        <row r="418">
          <cell r="B418" t="str">
            <v>Киндер Сюрприз L яйцо из мол.шок. 20г. Натус Т1Х36  Дакорт</v>
          </cell>
        </row>
        <row r="419">
          <cell r="B419" t="str">
            <v>Киндер Сюрприз яйцо из мол.шок. 20г. Аппл. Т1х36  Дакорт</v>
          </cell>
        </row>
        <row r="420">
          <cell r="B420" t="str">
            <v>Киндер Сюрприз яйцо из мол.шок. 20г. Мирак.Т1х36  Дакорт</v>
          </cell>
        </row>
        <row r="421">
          <cell r="B421" t="str">
            <v>Киндер Шоколад Макси 21 г. Т1Х36Х8  Дакорт</v>
          </cell>
        </row>
        <row r="422">
          <cell r="B422" t="str">
            <v>Киндер Шоколад с молочной начинкой 100 г.Т8х10х4  Дакорт</v>
          </cell>
        </row>
        <row r="423">
          <cell r="B423" t="str">
            <v>Киндер Шоколад с молочной начинкой 50 г.Т4х20х8  Дакорт</v>
          </cell>
        </row>
        <row r="424">
          <cell r="B424" t="str">
            <v>Вафельный батончик Нутелла Б-реди Т1Х10Х2  Дакорт</v>
          </cell>
        </row>
        <row r="425">
          <cell r="B425" t="str">
            <v>Нутелла Паста орех. с доб.какао 180г  Дакорт</v>
          </cell>
        </row>
        <row r="426">
          <cell r="B426" t="str">
            <v>Нутелла Паста орех. с доб.какао 350г Рус  Дакорт</v>
          </cell>
        </row>
        <row r="427">
          <cell r="B427" t="str">
            <v>Раффаэлло: конфета с минд. орехом 90 г Т9Х12  Дакорт</v>
          </cell>
        </row>
        <row r="428">
          <cell r="B428" t="str">
            <v>Раффаэлло: конфета с минд. 150 г.Т15х6  Дакорт</v>
          </cell>
        </row>
        <row r="429">
          <cell r="B429" t="str">
            <v>Раффаэлло: конфета с минд. 150 г.Т15х6 маракуйя  Дакорт</v>
          </cell>
        </row>
        <row r="430">
          <cell r="B430" t="str">
            <v>Раффаэлло: конфета с минд. 70 г Т7Х20  Дакорт</v>
          </cell>
        </row>
        <row r="431">
          <cell r="B431" t="str">
            <v>Тик Так Драже Арбузный Микс 16 г.Т24Х12  Дакорт</v>
          </cell>
        </row>
        <row r="432">
          <cell r="B432" t="str">
            <v>Тик Так Драже Клубника Т24Х12 N  Дакорт</v>
          </cell>
        </row>
        <row r="433">
          <cell r="B433" t="str">
            <v>Киндер Джой яйцо кондит.изделие 20г. ФанкоБаза Р Т1Х24  Дакорт</v>
          </cell>
        </row>
        <row r="434">
          <cell r="B434" t="str">
            <v>Киндер Джой яйцо кондит.изделие 20г. Фанко Дев Р Т1Х24  Дакорт</v>
          </cell>
        </row>
        <row r="435">
          <cell r="B435" t="str">
            <v>Печенье Топленое молоко  НИКОГОСОВ</v>
          </cell>
        </row>
        <row r="436">
          <cell r="B436" t="str">
            <v>Печенье Юбилейное Угощение  НИКОГОСОВ</v>
          </cell>
        </row>
        <row r="437">
          <cell r="B437" t="str">
            <v>Печенье К кофе  НИКОГОСОВ</v>
          </cell>
        </row>
        <row r="438">
          <cell r="B438" t="str">
            <v>Печенье Шахматное  НИКОГОСОВ</v>
          </cell>
        </row>
        <row r="439">
          <cell r="B439" t="str">
            <v>Печенье Колосок  НИКОГОСОВ</v>
          </cell>
        </row>
        <row r="440">
          <cell r="B440" t="str">
            <v>Печенье Сластена  НИКОГОСОВ</v>
          </cell>
        </row>
        <row r="441">
          <cell r="B441" t="str">
            <v>Печенье Топленое молоко с какао  НИКОГОСОВ</v>
          </cell>
        </row>
        <row r="442">
          <cell r="B442" t="str">
            <v>ДаЁжъ Конфеты с карамелью, арахисом и криспи ВЕС вал 1,5 кг  ЭсПрод</v>
          </cell>
        </row>
        <row r="443">
          <cell r="B443" t="str">
            <v>ДаЁжъ Конфеты с карамелью, сливками и криспи ВЕС вал 1,5 кг  ЭсПрод</v>
          </cell>
        </row>
        <row r="444">
          <cell r="B444" t="str">
            <v>Конфеты "35" со вкусом шоколада ВЕС 1,5 кг  ЭсПрод</v>
          </cell>
        </row>
        <row r="445">
          <cell r="B445" t="str">
            <v>Конфеты "35" со сливочной начинкой ВЕС 1,5 кг  ЭсПрод</v>
          </cell>
        </row>
        <row r="446">
          <cell r="B446" t="str">
            <v>ДаЁжъ® Конфеты Вкус пломбира вал 1,5 кг  ЭсПрод</v>
          </cell>
        </row>
        <row r="447">
          <cell r="B447" t="str">
            <v>Набор конфет TRUFFLE/ТРЮФЕЛЬ вал 4 кг  ЭсПрод</v>
          </cell>
        </row>
        <row r="448">
          <cell r="B448" t="str">
            <v>Конфеты Arami с кокосовой стружкой вал 2 кг  ЭсПрод</v>
          </cell>
        </row>
        <row r="449">
          <cell r="B449" t="str">
            <v>Конфеты "TRUFFLE CLASSIC" пакет 0,5 кг  ЭсПрод</v>
          </cell>
        </row>
        <row r="450">
          <cell r="B450" t="str">
            <v>Конфеты "TRUFFLE MILK" пакет 0,5 кг  ЭсПрод</v>
          </cell>
        </row>
        <row r="451">
          <cell r="B451" t="str">
            <v>ДаЁжъ Конфеты с карамелью, сливками и криспи вал 1,5 кг  ЭсПрод</v>
          </cell>
        </row>
        <row r="452">
          <cell r="B452" t="str">
            <v>ДаЁжъ Конфеты с карамелью, арахисом и криспи вал 1,5 кг  ЭсПрод</v>
          </cell>
        </row>
        <row r="453">
          <cell r="B453" t="str">
            <v>Конфеты "35" со сливочной начинкой 1,5 кг  ЭсПрод</v>
          </cell>
        </row>
        <row r="454">
          <cell r="B454" t="str">
            <v>Конфеты "35" со вкусом шоколада 1,5 кг  ЭсПрод</v>
          </cell>
        </row>
        <row r="455">
          <cell r="B455" t="str">
            <v>Снэки "Трубочки хрустящие со вкусом крем-брюле" 400 г (6)  ЭсПрод</v>
          </cell>
        </row>
        <row r="456">
          <cell r="B456" t="str">
            <v>Снэки "Трубочки хрустящие со вкусом сгущенного молока" 400 г (3)  ЭсПрод</v>
          </cell>
        </row>
        <row r="457">
          <cell r="B457" t="str">
            <v>Конфеты "Доярушка" Пакет 1 кг  ЭсПрод</v>
          </cell>
        </row>
        <row r="458">
          <cell r="B458" t="str">
            <v>Конфеты "Вишневое Тру-ля-ля" Пакет 1 кг УП4  ЭсПрод</v>
          </cell>
        </row>
        <row r="459">
          <cell r="B459" t="str">
            <v>Снэки "Трубочки хрустящие со вкусом шоколада" 400 г (1)  ЭсПрод</v>
          </cell>
        </row>
        <row r="460">
          <cell r="B460" t="str">
            <v>Вафли декорированные "Вертушки-Веснушки" со вкусом вареной сгущенки 400 г  ЭсПрод</v>
          </cell>
        </row>
        <row r="461">
          <cell r="B461" t="str">
            <v>Вафли декорированные "Вертушки-Веснушки" со вкусом шоколада 400 г  ЭсПрод</v>
          </cell>
        </row>
        <row r="462">
          <cell r="B462" t="str">
            <v>Конфеты глазированные "Руа" Пакет 1 кг  ЭсПрод</v>
          </cell>
        </row>
        <row r="463">
          <cell r="B463" t="str">
            <v>CHO KO-TE. Продукты экструзионной технологии: Подушечки с банановой начинкой Пакет 250 г  ЭсПрод</v>
          </cell>
        </row>
        <row r="464">
          <cell r="B464" t="str">
            <v>CHO KO-TE. Продукты экструзионной технологии: Подушечки с какао и молоком Пакет 250 г  ЭсПрод</v>
          </cell>
        </row>
        <row r="465">
          <cell r="B465" t="str">
            <v>КАК ТАК? Конфеты вафельные с карамелью и кокосом Стабило 210 г  ЭсПрод</v>
          </cell>
        </row>
        <row r="466">
          <cell r="B466" t="str">
            <v>СКИТ</v>
          </cell>
          <cell r="C466">
            <v>0</v>
          </cell>
        </row>
        <row r="467">
          <cell r="B467" t="str">
            <v>14001 Соус майонезный Скит кушать подано 25% 200гр (Скит)  МК</v>
          </cell>
        </row>
        <row r="468">
          <cell r="B468" t="str">
            <v>14002 Соус майонезный Скит кушать подано 25% 400гр (Скит)  МК</v>
          </cell>
        </row>
        <row r="469">
          <cell r="B469" t="str">
            <v>14003 Соус майонезный Скит кушать подано оливк. 25% 400гр (Скит)  МК</v>
          </cell>
        </row>
        <row r="470">
          <cell r="B470" t="str">
            <v>Напитки</v>
          </cell>
          <cell r="C470">
            <v>0</v>
          </cell>
        </row>
        <row r="471">
          <cell r="B471" t="str">
            <v xml:space="preserve">Вода мин. прир. пит. леч/стол. гидрокарб. натриевая газ. Боржоми 0,5 L Class (1х12)  МК, </v>
          </cell>
        </row>
        <row r="472">
          <cell r="B472" t="str">
            <v xml:space="preserve">Вода мин.прир.пит леч/стол. гидрокарб. натриев газ. Боржоми 0,75 L PET (1х6)  МК, </v>
          </cell>
        </row>
        <row r="473">
          <cell r="B473" t="str">
            <v xml:space="preserve">Вода мин.прир.пит леч/стол. гидрокарб. натриев газ. Боржоми 1,25 L PET (1х6)  МК, </v>
          </cell>
        </row>
        <row r="474">
          <cell r="B474" t="str">
            <v>Соусы</v>
          </cell>
          <cell r="C474">
            <v>0</v>
          </cell>
        </row>
        <row r="475">
          <cell r="B475" t="str">
            <v>Горчица "Махеевъ" пакет дой-пак, Зернистая 140 г  ЭсПрод</v>
          </cell>
        </row>
        <row r="476">
          <cell r="B476" t="str">
            <v>Горчица готовая "Зернистая" Махеевъ с/банка ТВИСТ 190 г  ЭсПрод</v>
          </cell>
        </row>
        <row r="477">
          <cell r="B477" t="str">
            <v>Горчица готовая "Русская" Махеевъ ДОЙ-ПАК с дозатором 140 г  ЭсПрод</v>
          </cell>
        </row>
        <row r="478">
          <cell r="B478" t="str">
            <v>Горчица готовая "Русская" Махеевъ с/банка ТВИСТ 190 г  ЭсПрод</v>
          </cell>
        </row>
        <row r="479">
          <cell r="B479" t="str">
            <v>Горчица готовая "Русская" Махеевъ туба 100 г  ЭсПрод</v>
          </cell>
        </row>
        <row r="480">
          <cell r="B480" t="str">
            <v>Масло подсолнечное рафинированное дезодорированное "Высший сорт" "Слобода" вымороженное, 1л  КАСКАД</v>
          </cell>
        </row>
        <row r="481">
          <cell r="B481" t="str">
            <v>Масло подсолнечное рафинированное дезодорированное Высший сорт "Слобода" вымороженное 2,7л  КАСКАД</v>
          </cell>
        </row>
        <row r="482">
          <cell r="B482" t="str">
            <v>Масло подсолнечное рафинированное дезодорированное Высший сорт "Слобода" вымороженное 5л  КАСКАД</v>
          </cell>
        </row>
        <row r="483">
          <cell r="B483" t="str">
            <v>Соус на основе растительных масел "Слобода" Горчичный м.д.ж. 60%, 220мл, дойпак, 12шт, РФ/СНГ  КАСКА</v>
          </cell>
        </row>
        <row r="484">
          <cell r="B484" t="str">
            <v>Соус на основе растительных масел "Слобода" Грибной м.д.ж. 60%, 220мл, дойпак, 12шт, РФ/СНГ  КАСКАД</v>
          </cell>
        </row>
        <row r="485">
          <cell r="B485" t="str">
            <v>Кетчуп "СЛОБОДА" Томатный Высшая категория 200г дой-пак  КАСКАД</v>
          </cell>
        </row>
        <row r="486">
          <cell r="B486" t="str">
            <v>Кетчуп "Слобода" Шашлычный Высшая категория, 350г. дой-пак  КАСКАД</v>
          </cell>
        </row>
        <row r="487">
          <cell r="B487" t="str">
            <v>Кетчуп Махеев "Томатный" пакет Дой-пак с дозатором 300 г  ЭсПрод</v>
          </cell>
        </row>
        <row r="488">
          <cell r="B488" t="str">
            <v>Кетчуп "Томатный" пакет Дой-пак с дозатором 500 г   ЭсПрод</v>
          </cell>
        </row>
        <row r="489">
          <cell r="B489" t="str">
            <v>Кетчуп Махеев "Чили" пакет Дой-пак с дозатором 300 г  ЭсПрод</v>
          </cell>
        </row>
        <row r="490">
          <cell r="B490" t="str">
            <v>Кетчуп  Махеев "Шашлычный" пакет Дой-пак с дозатором 300 г   ЭсПрод</v>
          </cell>
        </row>
        <row r="491">
          <cell r="B491" t="str">
            <v>Кетчуп "Шашлычный" пакет Дой-пак с дозатором 500 г   ЭсПрод</v>
          </cell>
        </row>
        <row r="492">
          <cell r="B492" t="str">
            <v>Майонез "Махеевъ" Провансаль 50,5% пл. ВЕДРО 820г (шт.)</v>
          </cell>
        </row>
        <row r="493">
          <cell r="B493" t="str">
            <v>Майонез "Махеевъ" "Оливковый" пакет Дой-пак с дозатором 50,5% жирн. 770 г  ЭсПрод</v>
          </cell>
        </row>
        <row r="494">
          <cell r="B494" t="str">
            <v>Майонез "Махеевъ" "Оливковый" пакет Дой-пак с дозатором 67% жирн. 380 г   ЭсПрод</v>
          </cell>
        </row>
        <row r="495">
          <cell r="B495" t="str">
            <v>Майонез "Махеевъ" "Провансаль" (белый) пакет Дой-пак с дозатором 50,5% жирн. 190 г  ЭсПрод</v>
          </cell>
        </row>
        <row r="496">
          <cell r="B496" t="str">
            <v>Майонез "Махеевъ" "Провансаль" (классика) пакет Дой-пак с дозатором 50,5% жирн. 190 г  ЭсПрод</v>
          </cell>
        </row>
        <row r="497">
          <cell r="B497" t="str">
            <v>Майонез "Махеевъ" "Провансаль" (классика) пакет Дой-пак с дозатором 50,5% жирн. 380 г   ЭсПрод</v>
          </cell>
        </row>
        <row r="498">
          <cell r="B498" t="str">
            <v>Майонез "Махеевъ" "Провансаль" (классика) пакет Дой-пак с дозатором 50,5% жирн. 770 г  ЭсПрод</v>
          </cell>
        </row>
        <row r="499">
          <cell r="B499" t="str">
            <v>Майонез "Махеевъ" "Провансаль" (классика) пакет Дой-пак с дозатором 67% жирн. 190 г  ЭсПрод</v>
          </cell>
        </row>
        <row r="500">
          <cell r="B500" t="str">
            <v>Майонез "Махеевъ" "Провансаль" (классика) пакет Дой-пак с дозатором 67% жирн. 380 г  ЭсПрод</v>
          </cell>
        </row>
        <row r="501">
          <cell r="B501" t="str">
            <v>Майонез "Махеевъ" "Провансаль" (классика) пакет Дой-пак с дозатором 67% жирн. 770 г  ЭсПрод</v>
          </cell>
        </row>
        <row r="502">
          <cell r="B502" t="str">
            <v>Майонез "Махеевъ" "Провансаль" (белый) пакет Дой-пак с дозатором 50,5% жирн. 380 г  ЭсПрод, шт</v>
          </cell>
        </row>
        <row r="503">
          <cell r="B503" t="str">
            <v>Майонез "Махеевъ" "С перепелиным яйцом" пакет Дой-пак с дозатором 67% жирн.190 г  ЭсПрод</v>
          </cell>
        </row>
        <row r="504">
          <cell r="B504" t="str">
            <v>Майонез "Махеевъ" "С перепелиным яйцом" пакет Дой-пак с дозатором 67% жирн.380 г  ЭсПрод</v>
          </cell>
        </row>
        <row r="505">
          <cell r="B505" t="str">
            <v>Майонез "Провансаль Слобода" м.д.ж. 67%, 230мл, дойпак с угловым дозатором, 25шт  КАСКАД</v>
          </cell>
        </row>
        <row r="506">
          <cell r="B506" t="str">
            <v>Майонез "Провансаль Слобода" Оливковый высококалорийный м.д.ж. 67% 400мл. с дозатором  КАСКАД</v>
          </cell>
        </row>
        <row r="507">
          <cell r="B507" t="str">
            <v>Майонез "Провансаль Слобода" Оливковый м.д.ж. 67%, 230мл, дойпак, 25шт  КАСКАД</v>
          </cell>
        </row>
        <row r="508">
          <cell r="B508" t="str">
            <v>Майонез "Провансаль" ДОЙ-ПАК с дозатором 400 мл  ЭсПрод</v>
          </cell>
        </row>
        <row r="509">
          <cell r="B509" t="str">
            <v>Майонезный соус Махеевъ "Сливочно-чесночный" Дой-пак с дозатором 50,5% жирн. 200 г  ЭсПрод</v>
          </cell>
        </row>
        <row r="510">
          <cell r="B510" t="str">
            <v>Майонезный соус Махеевъ "Сметанный с грибами" Дой-пак с дозатором 50,5% жирн. 200 г  ЭсПрод</v>
          </cell>
        </row>
        <row r="511">
          <cell r="B511" t="str">
            <v>Майонезный соус Махеевъ "Тар-Тар" 25% ДП 200 г  ЭсПрод</v>
          </cell>
        </row>
        <row r="512">
          <cell r="B512" t="str">
            <v>Хрен закуска "Столовый" Махеевъ с/банка ТВИСТ 190 г  ЭсПрод</v>
          </cell>
        </row>
        <row r="513">
          <cell r="B513" t="str">
            <v>Детское питание</v>
          </cell>
          <cell r="C5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20"/>
  <sheetViews>
    <sheetView tabSelected="1" zoomScale="80" zoomScaleNormal="80" workbookViewId="0">
      <selection activeCell="I165" sqref="I165"/>
    </sheetView>
  </sheetViews>
  <sheetFormatPr defaultRowHeight="15" outlineLevelRow="1" x14ac:dyDescent="0.25"/>
  <cols>
    <col min="1" max="1" width="5.140625" customWidth="1"/>
    <col min="2" max="2" width="98.7109375" style="2" customWidth="1"/>
    <col min="3" max="3" width="5.8554687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522</v>
      </c>
    </row>
    <row r="2" spans="1:29" ht="32.25" thickBot="1" x14ac:dyDescent="0.3">
      <c r="B2" s="43"/>
      <c r="C2" s="46"/>
      <c r="D2" s="46" t="s">
        <v>0</v>
      </c>
      <c r="E2" s="47" t="s">
        <v>505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8032</v>
      </c>
      <c r="E3" s="32">
        <f>SUM(E4:E168)+E519+E520</f>
        <v>6954.0000000000009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88.149499999999989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>
        <f>VLOOKUP(B4,[1]Заказ!$B$4:$C$158,2,0)</f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B5" s="69" t="s">
        <v>506</v>
      </c>
      <c r="C5" s="15">
        <v>1</v>
      </c>
      <c r="D5" s="15">
        <v>0</v>
      </c>
      <c r="E5" s="26">
        <f t="shared" ref="E5:E14" si="0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B6" s="68" t="s">
        <v>507</v>
      </c>
      <c r="C6" s="15">
        <v>1</v>
      </c>
      <c r="D6" s="15">
        <v>0</v>
      </c>
      <c r="E6" s="26">
        <f t="shared" si="0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hidden="1" customHeight="1" outlineLevel="1" x14ac:dyDescent="0.25">
      <c r="B7" s="68" t="s">
        <v>508</v>
      </c>
      <c r="C7" s="15">
        <v>1</v>
      </c>
      <c r="D7" s="15">
        <v>0</v>
      </c>
      <c r="E7" s="26">
        <f t="shared" si="0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68" t="s">
        <v>509</v>
      </c>
      <c r="C8" s="15">
        <v>0.5</v>
      </c>
      <c r="D8" s="15">
        <v>0</v>
      </c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511</v>
      </c>
      <c r="B9" s="68" t="s">
        <v>510</v>
      </c>
      <c r="C9" s="15">
        <v>0.4</v>
      </c>
      <c r="D9" s="15">
        <v>0</v>
      </c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513</v>
      </c>
      <c r="B10" s="68" t="s">
        <v>512</v>
      </c>
      <c r="C10" s="15">
        <v>0.4</v>
      </c>
      <c r="D10" s="15">
        <v>0</v>
      </c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515</v>
      </c>
      <c r="B11" s="68" t="s">
        <v>514</v>
      </c>
      <c r="C11" s="15">
        <v>1</v>
      </c>
      <c r="D11" s="15">
        <v>0</v>
      </c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517</v>
      </c>
      <c r="B12" s="68" t="s">
        <v>516</v>
      </c>
      <c r="C12" s="15">
        <v>1</v>
      </c>
      <c r="D12" s="15">
        <v>0</v>
      </c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519</v>
      </c>
      <c r="B13" s="68" t="s">
        <v>518</v>
      </c>
      <c r="C13" s="15">
        <v>1</v>
      </c>
      <c r="D13" s="15">
        <v>0</v>
      </c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68" t="s">
        <v>521</v>
      </c>
      <c r="C14" s="15">
        <v>1</v>
      </c>
      <c r="D14" s="15">
        <v>0</v>
      </c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f>VLOOKUP(B15,[1]Заказ!$B$4:$C$158,2,0)</f>
        <v>0</v>
      </c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2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15">
        <f>VLOOKUP(B16,[1]Заказ!$B$4:$C$158,2,0)</f>
        <v>0</v>
      </c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2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367</v>
      </c>
      <c r="C17" s="49">
        <v>1</v>
      </c>
      <c r="D17" s="15">
        <f>VLOOKUP(B17,[1]Заказ!$B$4:$C$158,2,0)</f>
        <v>0</v>
      </c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2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366</v>
      </c>
      <c r="C18" s="49">
        <v>1</v>
      </c>
      <c r="D18" s="15">
        <f>VLOOKUP(B18,[1]Заказ!$B$4:$C$158,2,0)</f>
        <v>0</v>
      </c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2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364</v>
      </c>
      <c r="C19" s="49">
        <v>1</v>
      </c>
      <c r="D19" s="15">
        <f>VLOOKUP(B19,[1]Заказ!$B$4:$C$158,2,0)</f>
        <v>0</v>
      </c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484</v>
      </c>
      <c r="C20" s="49">
        <v>1</v>
      </c>
      <c r="D20" s="15">
        <f>VLOOKUP(B20,[1]Заказ!$B$4:$C$158,2,0)</f>
        <v>0</v>
      </c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15">
        <f>VLOOKUP(B21,[1]Заказ!$B$4:$C$158,2,0)</f>
        <v>0</v>
      </c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272</v>
      </c>
      <c r="C22" s="49">
        <v>1</v>
      </c>
      <c r="D22" s="15">
        <f>VLOOKUP(B22,[1]Заказ!$B$4:$C$158,2,0)</f>
        <v>0</v>
      </c>
      <c r="E22" s="26">
        <f t="shared" si="1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15">
        <f>VLOOKUP(B23,[1]Заказ!$B$4:$C$158,2,0)</f>
        <v>0</v>
      </c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15">
        <f>VLOOKUP(B24,[1]Заказ!$B$4:$C$158,2,0)</f>
        <v>0</v>
      </c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15">
        <f>VLOOKUP(B25,[1]Заказ!$B$4:$C$158,2,0)</f>
        <v>0</v>
      </c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2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15">
        <f>VLOOKUP(B26,[1]Заказ!$B$4:$C$158,2,0)</f>
        <v>0</v>
      </c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2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15">
        <f>VLOOKUP(B27,[1]Заказ!$B$4:$C$158,2,0)</f>
        <v>0</v>
      </c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2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15">
        <f>VLOOKUP(B28,[1]Заказ!$B$4:$C$158,2,0)</f>
        <v>0</v>
      </c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2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15">
        <f>VLOOKUP(B29,[1]Заказ!$B$4:$C$158,2,0)</f>
        <v>0</v>
      </c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375</v>
      </c>
      <c r="C30" s="49">
        <v>0.35</v>
      </c>
      <c r="D30" s="15">
        <f>VLOOKUP(B30,[1]Заказ!$B$4:$C$158,2,0)</f>
        <v>0</v>
      </c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2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373</v>
      </c>
      <c r="C31" s="49">
        <v>0.35</v>
      </c>
      <c r="D31" s="15">
        <f>VLOOKUP(B31,[1]Заказ!$B$4:$C$158,2,0)</f>
        <v>0</v>
      </c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2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372</v>
      </c>
      <c r="C32" s="49">
        <v>0.45</v>
      </c>
      <c r="D32" s="15">
        <f>VLOOKUP(B32,[1]Заказ!$B$4:$C$158,2,0)</f>
        <v>0</v>
      </c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2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15">
        <f>VLOOKUP(B33,[1]Заказ!$B$4:$C$158,2,0)</f>
        <v>0</v>
      </c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15">
        <f>VLOOKUP(B34,[1]Заказ!$B$4:$C$158,2,0)</f>
        <v>0</v>
      </c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2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15">
        <f>VLOOKUP(B35,[1]Заказ!$B$4:$C$158,2,0)</f>
        <v>0</v>
      </c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15">
        <f>VLOOKUP(B36,[1]Заказ!$B$4:$C$158,2,0)</f>
        <v>0</v>
      </c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376</v>
      </c>
      <c r="C37" s="49">
        <v>0.35</v>
      </c>
      <c r="D37" s="15">
        <f>VLOOKUP(B37,[1]Заказ!$B$4:$C$158,2,0)</f>
        <v>0</v>
      </c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2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377</v>
      </c>
      <c r="C38" s="49">
        <v>0.35</v>
      </c>
      <c r="D38" s="15">
        <f>VLOOKUP(B38,[1]Заказ!$B$4:$C$158,2,0)</f>
        <v>0</v>
      </c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2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15">
        <f>VLOOKUP(B39,[1]Заказ!$B$4:$C$158,2,0)</f>
        <v>0</v>
      </c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408</v>
      </c>
      <c r="C40" s="49">
        <v>0.43</v>
      </c>
      <c r="D40" s="15">
        <f>VLOOKUP(B40,[1]Заказ!$B$4:$C$158,2,0)</f>
        <v>0</v>
      </c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2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15">
        <f>VLOOKUP(B41,[1]Заказ!$B$4:$C$158,2,0)</f>
        <v>0</v>
      </c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2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15">
        <f>VLOOKUP(B42,[1]Заказ!$B$4:$C$158,2,0)</f>
        <v>0</v>
      </c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2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413</v>
      </c>
      <c r="C43" s="49">
        <v>0.4</v>
      </c>
      <c r="D43" s="15">
        <f>VLOOKUP(B43,[1]Заказ!$B$4:$C$158,2,0)</f>
        <v>0</v>
      </c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15">
        <f>VLOOKUP(B44,[1]Заказ!$B$4:$C$158,2,0)</f>
        <v>0</v>
      </c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15">
        <f>VLOOKUP(B45,[1]Заказ!$B$4:$C$158,2,0)</f>
        <v>0</v>
      </c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2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15">
        <f>VLOOKUP(B46,[1]Заказ!$B$4:$C$158,2,0)</f>
        <v>0</v>
      </c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2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404</v>
      </c>
      <c r="C47" s="49">
        <v>0.5</v>
      </c>
      <c r="D47" s="15">
        <f>VLOOKUP(B47,[1]Заказ!$B$4:$C$158,2,0)</f>
        <v>0</v>
      </c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15">
        <f>VLOOKUP(B48,[1]Заказ!$B$4:$C$158,2,0)</f>
        <v>0</v>
      </c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15">
        <f>VLOOKUP(B49,[1]Заказ!$B$4:$C$158,2,0)</f>
        <v>0</v>
      </c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405</v>
      </c>
      <c r="C50" s="49">
        <v>0.5</v>
      </c>
      <c r="D50" s="15">
        <f>VLOOKUP(B50,[1]Заказ!$B$4:$C$158,2,0)</f>
        <v>0</v>
      </c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15">
        <f>VLOOKUP(B51,[1]Заказ!$B$4:$C$158,2,0)</f>
        <v>0</v>
      </c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410</v>
      </c>
      <c r="C52" s="49">
        <v>0.35</v>
      </c>
      <c r="D52" s="15">
        <f>VLOOKUP(B52,[1]Заказ!$B$4:$C$158,2,0)</f>
        <v>0</v>
      </c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402</v>
      </c>
      <c r="C53" s="49">
        <v>0.5</v>
      </c>
      <c r="D53" s="15">
        <f>VLOOKUP(B53,[1]Заказ!$B$4:$C$158,2,0)</f>
        <v>0</v>
      </c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406</v>
      </c>
      <c r="C54" s="49">
        <v>0.5</v>
      </c>
      <c r="D54" s="15">
        <f>VLOOKUP(B54,[1]Заказ!$B$4:$C$158,2,0)</f>
        <v>0</v>
      </c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15">
        <f>VLOOKUP(B55,[1]Заказ!$B$4:$C$158,2,0)</f>
        <v>0</v>
      </c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15">
        <f>VLOOKUP(B56,[1]Заказ!$B$4:$C$158,2,0)</f>
        <v>0</v>
      </c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414</v>
      </c>
      <c r="C57" s="49">
        <v>0.35</v>
      </c>
      <c r="D57" s="15">
        <f>VLOOKUP(B57,[1]Заказ!$B$4:$C$158,2,0)</f>
        <v>0</v>
      </c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409</v>
      </c>
      <c r="C58" s="49">
        <v>0.35</v>
      </c>
      <c r="D58" s="15">
        <f>VLOOKUP(B58,[1]Заказ!$B$4:$C$158,2,0)</f>
        <v>0</v>
      </c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407</v>
      </c>
      <c r="C59" s="49">
        <v>0.4</v>
      </c>
      <c r="D59" s="15">
        <f>VLOOKUP(B59,[1]Заказ!$B$4:$C$158,2,0)</f>
        <v>0</v>
      </c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15">
        <f>VLOOKUP(B60,[1]Заказ!$B$4:$C$158,2,0)</f>
        <v>0</v>
      </c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15">
        <f>VLOOKUP(B61,[1]Заказ!$B$4:$C$158,2,0)</f>
        <v>0</v>
      </c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491</v>
      </c>
      <c r="C62" s="49">
        <v>0.35</v>
      </c>
      <c r="D62" s="15">
        <f>VLOOKUP(B62,[1]Заказ!$B$4:$C$158,2,0)</f>
        <v>0</v>
      </c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15">
        <f>VLOOKUP(B63,[1]Заказ!$B$4:$C$158,2,0)</f>
        <v>0</v>
      </c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15">
        <f>VLOOKUP(B64,[1]Заказ!$B$4:$C$158,2,0)</f>
        <v>0</v>
      </c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493</v>
      </c>
      <c r="C65" s="49">
        <v>0.35</v>
      </c>
      <c r="D65" s="15">
        <f>VLOOKUP(B65,[1]Заказ!$B$4:$C$158,2,0)</f>
        <v>0</v>
      </c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411</v>
      </c>
      <c r="C66" s="49">
        <v>0.6</v>
      </c>
      <c r="D66" s="15">
        <f>VLOOKUP(B66,[1]Заказ!$B$4:$C$158,2,0)</f>
        <v>0</v>
      </c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15">
        <f>VLOOKUP(B67,[1]Заказ!$B$4:$C$158,2,0)</f>
        <v>0</v>
      </c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403</v>
      </c>
      <c r="C68" s="49">
        <v>0.42</v>
      </c>
      <c r="D68" s="15">
        <f>VLOOKUP(B68,[1]Заказ!$B$4:$C$158,2,0)</f>
        <v>0</v>
      </c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412</v>
      </c>
      <c r="C69" s="49">
        <v>0.33</v>
      </c>
      <c r="D69" s="15">
        <f>VLOOKUP(B69,[1]Заказ!$B$4:$C$158,2,0)</f>
        <v>0</v>
      </c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15">
        <f>VLOOKUP(B70,[1]Заказ!$B$4:$C$158,2,0)</f>
        <v>0</v>
      </c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15">
        <f>VLOOKUP(B71,[1]Заказ!$B$4:$C$158,2,0)</f>
        <v>0</v>
      </c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15">
        <f>VLOOKUP(B72,[1]Заказ!$B$4:$C$158,2,0)</f>
        <v>0</v>
      </c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15">
        <f>VLOOKUP(B73,[1]Заказ!$B$4:$C$158,2,0)</f>
        <v>0</v>
      </c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15">
        <f>VLOOKUP(B74,[1]Заказ!$B$4:$C$158,2,0)</f>
        <v>0</v>
      </c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38</v>
      </c>
      <c r="C75" s="49">
        <v>1</v>
      </c>
      <c r="D75" s="15">
        <f>VLOOKUP(B75,[1]Заказ!$B$4:$C$158,2,0)</f>
        <v>0</v>
      </c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hidden="1" customHeight="1" outlineLevel="1" x14ac:dyDescent="0.25">
      <c r="B76" s="44" t="s">
        <v>39</v>
      </c>
      <c r="C76" s="49">
        <v>1</v>
      </c>
      <c r="D76" s="15">
        <f>VLOOKUP(B76,[1]Заказ!$B$4:$C$158,2,0)</f>
        <v>0</v>
      </c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40</v>
      </c>
      <c r="C77" s="49">
        <v>1</v>
      </c>
      <c r="D77" s="15">
        <f>VLOOKUP(B77,[1]Заказ!$B$4:$C$158,2,0)</f>
        <v>0</v>
      </c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15">
        <f>VLOOKUP(B78,[1]Заказ!$B$4:$C$158,2,0)</f>
        <v>0</v>
      </c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15">
        <f>VLOOKUP(B79,[1]Заказ!$B$4:$C$158,2,0)</f>
        <v>0</v>
      </c>
      <c r="E79" s="26">
        <f t="shared" ref="E79:E143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3" si="5">Y79*C79</f>
        <v>1</v>
      </c>
      <c r="AB79" s="9"/>
      <c r="AC79" s="17" t="e">
        <f>Y79*#REF!</f>
        <v>#REF!</v>
      </c>
    </row>
    <row r="80" spans="2:29" ht="16.5" customHeight="1" outlineLevel="1" x14ac:dyDescent="0.25">
      <c r="B80" s="44" t="s">
        <v>43</v>
      </c>
      <c r="C80" s="49">
        <v>1</v>
      </c>
      <c r="D80" s="15">
        <f>VLOOKUP(B80,[1]Заказ!$B$4:$C$158,2,0)</f>
        <v>1000</v>
      </c>
      <c r="E80" s="26">
        <f t="shared" si="4"/>
        <v>1000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15">
        <f>VLOOKUP(B81,[1]Заказ!$B$4:$C$158,2,0)</f>
        <v>0</v>
      </c>
      <c r="E81" s="26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382</v>
      </c>
      <c r="C82" s="49">
        <v>1</v>
      </c>
      <c r="D82" s="15">
        <f>VLOOKUP(B82,[1]Заказ!$B$4:$C$158,2,0)</f>
        <v>0</v>
      </c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15">
        <f>VLOOKUP(B83,[1]Заказ!$B$4:$C$158,2,0)</f>
        <v>0</v>
      </c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387</v>
      </c>
      <c r="C84" s="49">
        <v>1</v>
      </c>
      <c r="D84" s="15">
        <f>VLOOKUP(B84,[1]Заказ!$B$4:$C$158,2,0)</f>
        <v>0</v>
      </c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49">
        <v>1</v>
      </c>
      <c r="D85" s="15">
        <f>VLOOKUP(B85,[1]Заказ!$B$4:$C$158,2,0)</f>
        <v>0</v>
      </c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385</v>
      </c>
      <c r="C86" s="49">
        <v>1</v>
      </c>
      <c r="D86" s="15">
        <f>VLOOKUP(B86,[1]Заказ!$B$4:$C$158,2,0)</f>
        <v>0</v>
      </c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47</v>
      </c>
      <c r="C87" s="49">
        <v>1</v>
      </c>
      <c r="D87" s="15">
        <f>VLOOKUP(B87,[1]Заказ!$B$4:$C$158,2,0)</f>
        <v>0</v>
      </c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customHeight="1" outlineLevel="1" x14ac:dyDescent="0.25">
      <c r="B88" s="44" t="s">
        <v>48</v>
      </c>
      <c r="C88" s="49">
        <v>1</v>
      </c>
      <c r="D88" s="15">
        <f>VLOOKUP(B88,[1]Заказ!$B$4:$C$158,2,0)</f>
        <v>1000</v>
      </c>
      <c r="E88" s="26">
        <f t="shared" si="4"/>
        <v>1000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15">
        <f>VLOOKUP(B89,[1]Заказ!$B$4:$C$158,2,0)</f>
        <v>0</v>
      </c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customHeight="1" outlineLevel="1" x14ac:dyDescent="0.25">
      <c r="B90" s="44" t="s">
        <v>50</v>
      </c>
      <c r="C90" s="49">
        <v>1</v>
      </c>
      <c r="D90" s="15">
        <f>VLOOKUP(B90,[1]Заказ!$B$4:$C$158,2,0)</f>
        <v>1000</v>
      </c>
      <c r="E90" s="26">
        <f t="shared" si="4"/>
        <v>1000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44" t="s">
        <v>51</v>
      </c>
      <c r="C91" s="49">
        <v>1</v>
      </c>
      <c r="D91" s="15">
        <f>VLOOKUP(B91,[1]Заказ!$B$4:$C$158,2,0)</f>
        <v>0</v>
      </c>
      <c r="E91" s="26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381</v>
      </c>
      <c r="C92" s="49">
        <v>1</v>
      </c>
      <c r="D92" s="15">
        <f>VLOOKUP(B92,[1]Заказ!$B$4:$C$158,2,0)</f>
        <v>0</v>
      </c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52</v>
      </c>
      <c r="C93" s="49">
        <v>1</v>
      </c>
      <c r="D93" s="15">
        <f>VLOOKUP(B93,[1]Заказ!$B$4:$C$158,2,0)</f>
        <v>0</v>
      </c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15">
        <f>VLOOKUP(B94,[1]Заказ!$B$4:$C$158,2,0)</f>
        <v>0</v>
      </c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54</v>
      </c>
      <c r="C95" s="49">
        <v>1</v>
      </c>
      <c r="D95" s="15">
        <f>VLOOKUP(B95,[1]Заказ!$B$4:$C$158,2,0)</f>
        <v>0</v>
      </c>
      <c r="E95" s="26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15">
        <f>VLOOKUP(B96,[1]Заказ!$B$4:$C$158,2,0)</f>
        <v>0</v>
      </c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15">
        <f>VLOOKUP(B97,[1]Заказ!$B$4:$C$158,2,0)</f>
        <v>0</v>
      </c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383</v>
      </c>
      <c r="C98" s="49">
        <v>1</v>
      </c>
      <c r="D98" s="15">
        <f>VLOOKUP(B98,[1]Заказ!$B$4:$C$158,2,0)</f>
        <v>0</v>
      </c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384</v>
      </c>
      <c r="C99" s="49">
        <v>1</v>
      </c>
      <c r="D99" s="15">
        <f>VLOOKUP(B99,[1]Заказ!$B$4:$C$158,2,0)</f>
        <v>0</v>
      </c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15">
        <f>VLOOKUP(B100,[1]Заказ!$B$4:$C$158,2,0)</f>
        <v>120</v>
      </c>
      <c r="E100" s="26">
        <f t="shared" si="4"/>
        <v>120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f>VLOOKUP(B101,[1]Заказ!$B$4:$C$158,2,0)</f>
        <v>500</v>
      </c>
      <c r="E101" s="26">
        <f t="shared" si="4"/>
        <v>500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49">
        <v>1</v>
      </c>
      <c r="D102" s="15">
        <f>VLOOKUP(B102,[1]Заказ!$B$4:$C$158,2,0)</f>
        <v>0</v>
      </c>
      <c r="E102" s="26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15">
        <f>VLOOKUP(B103,[1]Заказ!$B$4:$C$158,2,0)</f>
        <v>0</v>
      </c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15">
        <f>VLOOKUP(B104,[1]Заказ!$B$4:$C$158,2,0)</f>
        <v>0</v>
      </c>
      <c r="E104" s="26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62</v>
      </c>
      <c r="C105" s="49">
        <v>1</v>
      </c>
      <c r="D105" s="15">
        <f>VLOOKUP(B105,[1]Заказ!$B$4:$C$158,2,0)</f>
        <v>160</v>
      </c>
      <c r="E105" s="26">
        <f t="shared" si="4"/>
        <v>160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63</v>
      </c>
      <c r="C106" s="49">
        <v>1</v>
      </c>
      <c r="D106" s="15">
        <f>VLOOKUP(B106,[1]Заказ!$B$4:$C$158,2,0)</f>
        <v>0</v>
      </c>
      <c r="E106" s="26">
        <f t="shared" si="4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386</v>
      </c>
      <c r="C107" s="49">
        <v>1</v>
      </c>
      <c r="D107" s="15">
        <f>VLOOKUP(B107,[1]Заказ!$B$4:$C$158,2,0)</f>
        <v>0</v>
      </c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389</v>
      </c>
      <c r="C108" s="49">
        <v>1</v>
      </c>
      <c r="D108" s="15">
        <f>VLOOKUP(B108,[1]Заказ!$B$4:$C$158,2,0)</f>
        <v>0</v>
      </c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380</v>
      </c>
      <c r="C109" s="49">
        <v>1</v>
      </c>
      <c r="D109" s="15">
        <f>VLOOKUP(B109,[1]Заказ!$B$4:$C$158,2,0)</f>
        <v>0</v>
      </c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customHeight="1" outlineLevel="1" x14ac:dyDescent="0.25">
      <c r="B110" s="44" t="s">
        <v>64</v>
      </c>
      <c r="C110" s="49">
        <v>1</v>
      </c>
      <c r="D110" s="15">
        <f>VLOOKUP(B110,[1]Заказ!$B$4:$C$158,2,0)</f>
        <v>20</v>
      </c>
      <c r="E110" s="26">
        <f t="shared" si="4"/>
        <v>20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15">
        <v>0</v>
      </c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15">
        <f>VLOOKUP(B112,[1]Заказ!$B$4:$C$158,2,0)</f>
        <v>0</v>
      </c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15">
        <f>VLOOKUP(B113,[1]Заказ!$B$4:$C$158,2,0)</f>
        <v>0</v>
      </c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520</v>
      </c>
      <c r="C114" s="49">
        <v>1</v>
      </c>
      <c r="D114" s="15">
        <v>0</v>
      </c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15">
        <f>VLOOKUP(B115,[1]Заказ!$B$4:$C$158,2,0)</f>
        <v>0</v>
      </c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ref="AA115:AA146" si="6">Y115*C115</f>
        <v>1</v>
      </c>
      <c r="AB115" s="9"/>
      <c r="AC115" s="17" t="e">
        <f>Y115*#REF!</f>
        <v>#REF!</v>
      </c>
    </row>
    <row r="116" spans="2:29" ht="16.5" customHeight="1" outlineLevel="1" x14ac:dyDescent="0.25">
      <c r="B116" s="44" t="s">
        <v>68</v>
      </c>
      <c r="C116" s="49">
        <v>1</v>
      </c>
      <c r="D116" s="15">
        <f>VLOOKUP(B116,[1]Заказ!$B$4:$C$158,2,0)</f>
        <v>20</v>
      </c>
      <c r="E116" s="26">
        <f t="shared" si="4"/>
        <v>20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499</v>
      </c>
      <c r="C117" s="49">
        <v>1</v>
      </c>
      <c r="D117" s="15">
        <f>VLOOKUP(B117,[1]Заказ!$B$4:$C$158,2,0)</f>
        <v>0</v>
      </c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15">
        <f>VLOOKUP(B118,[1]Заказ!$B$4:$C$158,2,0)</f>
        <v>0</v>
      </c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si="6"/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416</v>
      </c>
      <c r="C119" s="49">
        <v>0.35</v>
      </c>
      <c r="D119" s="15">
        <f>VLOOKUP(B119,[1]Заказ!$B$4:$C$158,2,0)</f>
        <v>0</v>
      </c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6"/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523</v>
      </c>
      <c r="C120" s="49">
        <v>0.4</v>
      </c>
      <c r="D120" s="15">
        <v>360</v>
      </c>
      <c r="E120" s="26">
        <f t="shared" si="4"/>
        <v>144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 t="shared" si="6"/>
        <v>0.16000000000000003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420</v>
      </c>
      <c r="C121" s="49">
        <v>0.35</v>
      </c>
      <c r="D121" s="15">
        <f>VLOOKUP(B121,[1]Заказ!$B$4:$C$158,2,0)</f>
        <v>0</v>
      </c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 t="shared" si="6"/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421</v>
      </c>
      <c r="C122" s="49">
        <v>0.4</v>
      </c>
      <c r="D122" s="15">
        <f>VLOOKUP(B122,[1]Заказ!$B$4:$C$158,2,0)</f>
        <v>240</v>
      </c>
      <c r="E122" s="26">
        <f t="shared" si="4"/>
        <v>96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418</v>
      </c>
      <c r="C123" s="49">
        <v>0.4</v>
      </c>
      <c r="D123" s="15">
        <f>VLOOKUP(B123,[1]Заказ!$B$4:$C$158,2,0)</f>
        <v>0</v>
      </c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422</v>
      </c>
      <c r="C124" s="49">
        <v>0.35</v>
      </c>
      <c r="D124" s="15">
        <f>VLOOKUP(B124,[1]Заказ!$B$4:$C$158,2,0)</f>
        <v>0</v>
      </c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391</v>
      </c>
      <c r="C125" s="49">
        <v>1</v>
      </c>
      <c r="D125" s="15">
        <f>VLOOKUP(B125,[1]Заказ!$B$4:$C$158,2,0)</f>
        <v>130</v>
      </c>
      <c r="E125" s="26">
        <f t="shared" si="4"/>
        <v>130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6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423</v>
      </c>
      <c r="C126" s="49">
        <v>0.35</v>
      </c>
      <c r="D126" s="15">
        <f>VLOOKUP(B126,[1]Заказ!$B$4:$C$158,2,0)</f>
        <v>0</v>
      </c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 t="shared" si="6"/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419</v>
      </c>
      <c r="C127" s="49">
        <v>0.4</v>
      </c>
      <c r="D127" s="15">
        <f>VLOOKUP(B127,[1]Заказ!$B$4:$C$158,2,0)</f>
        <v>0</v>
      </c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388</v>
      </c>
      <c r="C128" s="49">
        <v>1</v>
      </c>
      <c r="D128" s="15">
        <f>VLOOKUP(B128,[1]Заказ!$B$4:$C$158,2,0)</f>
        <v>0</v>
      </c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417</v>
      </c>
      <c r="C129" s="49">
        <v>0.35</v>
      </c>
      <c r="D129" s="15">
        <f>VLOOKUP(B129,[1]Заказ!$B$4:$C$158,2,0)</f>
        <v>0</v>
      </c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customHeight="1" outlineLevel="1" x14ac:dyDescent="0.25">
      <c r="B130" s="44" t="s">
        <v>492</v>
      </c>
      <c r="C130" s="49">
        <v>1</v>
      </c>
      <c r="D130" s="15">
        <f>VLOOKUP(B130,[1]Заказ!$B$4:$C$158,2,0)</f>
        <v>100</v>
      </c>
      <c r="E130" s="26">
        <f t="shared" si="4"/>
        <v>100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424</v>
      </c>
      <c r="C131" s="49">
        <v>0.35</v>
      </c>
      <c r="D131" s="15">
        <f>VLOOKUP(B131,[1]Заказ!$B$4:$C$158,2,0)</f>
        <v>0</v>
      </c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 t="shared" si="6"/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393</v>
      </c>
      <c r="C132" s="49">
        <v>1</v>
      </c>
      <c r="D132" s="15">
        <f>VLOOKUP(B132,[1]Заказ!$B$4:$C$158,2,0)</f>
        <v>0</v>
      </c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426</v>
      </c>
      <c r="C133" s="49">
        <v>0.4</v>
      </c>
      <c r="D133" s="15">
        <f>VLOOKUP(B133,[1]Заказ!$B$4:$C$158,2,0)</f>
        <v>0</v>
      </c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427</v>
      </c>
      <c r="C134" s="49">
        <v>0.4</v>
      </c>
      <c r="D134" s="15">
        <f>VLOOKUP(B134,[1]Заказ!$B$4:$C$158,2,0)</f>
        <v>0</v>
      </c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428</v>
      </c>
      <c r="C135" s="49">
        <v>0.4</v>
      </c>
      <c r="D135" s="15">
        <f>VLOOKUP(B135,[1]Заказ!$B$4:$C$158,2,0)</f>
        <v>0</v>
      </c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 t="shared" si="6"/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394</v>
      </c>
      <c r="C136" s="49">
        <v>1</v>
      </c>
      <c r="D136" s="15">
        <f>VLOOKUP(B136,[1]Заказ!$B$4:$C$158,2,0)</f>
        <v>20</v>
      </c>
      <c r="E136" s="26">
        <f t="shared" si="4"/>
        <v>20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customHeight="1" outlineLevel="1" x14ac:dyDescent="0.25">
      <c r="B137" s="44" t="s">
        <v>395</v>
      </c>
      <c r="C137" s="49">
        <v>1</v>
      </c>
      <c r="D137" s="15">
        <f>VLOOKUP(B137,[1]Заказ!$B$4:$C$158,2,0)</f>
        <v>60</v>
      </c>
      <c r="E137" s="26">
        <f t="shared" si="4"/>
        <v>60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430</v>
      </c>
      <c r="C138" s="49">
        <v>0.35</v>
      </c>
      <c r="D138" s="15">
        <f>VLOOKUP(B138,[1]Заказ!$B$4:$C$158,2,0)</f>
        <v>0</v>
      </c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425</v>
      </c>
      <c r="C139" s="49">
        <v>0.35</v>
      </c>
      <c r="D139" s="15">
        <f>VLOOKUP(B139,[1]Заказ!$B$4:$C$158,2,0)</f>
        <v>0</v>
      </c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 t="shared" si="6"/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431</v>
      </c>
      <c r="C140" s="49">
        <v>0.4</v>
      </c>
      <c r="D140" s="15">
        <f>VLOOKUP(B140,[1]Заказ!$B$4:$C$158,2,0)</f>
        <v>300</v>
      </c>
      <c r="E140" s="26">
        <f t="shared" si="4"/>
        <v>120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 t="shared" si="6"/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368</v>
      </c>
      <c r="C141" s="49">
        <v>1</v>
      </c>
      <c r="D141" s="15">
        <f>VLOOKUP(B141,[1]Заказ!$B$4:$C$158,2,0)</f>
        <v>0</v>
      </c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369</v>
      </c>
      <c r="C142" s="49">
        <v>1</v>
      </c>
      <c r="D142" s="15">
        <f>VLOOKUP(B142,[1]Заказ!$B$4:$C$158,2,0)</f>
        <v>0</v>
      </c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396</v>
      </c>
      <c r="C143" s="49">
        <v>1</v>
      </c>
      <c r="D143" s="15">
        <f>VLOOKUP(B143,[1]Заказ!$B$4:$C$158,2,0)</f>
        <v>0</v>
      </c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si="6"/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370</v>
      </c>
      <c r="C144" s="49">
        <v>1</v>
      </c>
      <c r="D144" s="15">
        <f>VLOOKUP(B144,[1]Заказ!$B$4:$C$158,2,0)</f>
        <v>150</v>
      </c>
      <c r="E144" s="26">
        <f t="shared" ref="E144:E207" si="7">D144*C144</f>
        <v>150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363</v>
      </c>
      <c r="C145" s="49">
        <v>1</v>
      </c>
      <c r="D145" s="15">
        <f>VLOOKUP(B145,[1]Заказ!$B$4:$C$158,2,0)</f>
        <v>1100</v>
      </c>
      <c r="E145" s="26">
        <f t="shared" si="7"/>
        <v>1100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378</v>
      </c>
      <c r="C146" s="49">
        <v>0.45</v>
      </c>
      <c r="D146" s="15">
        <f>VLOOKUP(B146,[1]Заказ!$B$4:$C$158,2,0)</f>
        <v>0</v>
      </c>
      <c r="E146" s="26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 t="shared" si="6"/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397</v>
      </c>
      <c r="C147" s="49">
        <v>1</v>
      </c>
      <c r="D147" s="15">
        <f>VLOOKUP(B147,[1]Заказ!$B$4:$C$158,2,0)</f>
        <v>0</v>
      </c>
      <c r="E147" s="26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ref="AA147:AA164" si="8"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398</v>
      </c>
      <c r="C148" s="49">
        <v>1</v>
      </c>
      <c r="D148" s="15">
        <f>VLOOKUP(B148,[1]Заказ!$B$4:$C$158,2,0)</f>
        <v>0</v>
      </c>
      <c r="E148" s="26">
        <f t="shared" si="7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8"/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490</v>
      </c>
      <c r="C149" s="49">
        <v>0.45</v>
      </c>
      <c r="D149" s="15">
        <f>VLOOKUP(B149,[1]Заказ!$B$4:$C$158,2,0)</f>
        <v>0</v>
      </c>
      <c r="E149" s="26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379</v>
      </c>
      <c r="C150" s="49">
        <v>0.45</v>
      </c>
      <c r="D150" s="15">
        <f>VLOOKUP(B150,[1]Заказ!$B$4:$C$158,2,0)</f>
        <v>0</v>
      </c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8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399</v>
      </c>
      <c r="C151" s="49">
        <v>1</v>
      </c>
      <c r="D151" s="15">
        <f>VLOOKUP(B151,[1]Заказ!$B$4:$C$158,2,0)</f>
        <v>0</v>
      </c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400</v>
      </c>
      <c r="C152" s="49">
        <v>1</v>
      </c>
      <c r="D152" s="15">
        <f>VLOOKUP(B152,[1]Заказ!$B$4:$C$158,2,0)</f>
        <v>130</v>
      </c>
      <c r="E152" s="26">
        <f t="shared" si="7"/>
        <v>130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8"/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432</v>
      </c>
      <c r="C153" s="49">
        <v>0.4</v>
      </c>
      <c r="D153" s="15">
        <f>VLOOKUP(B153,[1]Заказ!$B$4:$C$158,2,0)</f>
        <v>24</v>
      </c>
      <c r="E153" s="26">
        <f t="shared" si="7"/>
        <v>9.6000000000000014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customHeight="1" outlineLevel="1" thickBot="1" x14ac:dyDescent="0.3">
      <c r="B154" s="44" t="s">
        <v>433</v>
      </c>
      <c r="C154" s="49">
        <v>0.4</v>
      </c>
      <c r="D154" s="15">
        <f>VLOOKUP(B154,[1]Заказ!$B$4:$C$158,2,0)</f>
        <v>72</v>
      </c>
      <c r="E154" s="26">
        <f t="shared" si="7"/>
        <v>28.8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 t="shared" si="8"/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371</v>
      </c>
      <c r="C155" s="49">
        <v>1</v>
      </c>
      <c r="D155" s="15">
        <f>VLOOKUP(B155,[1]Заказ!$B$4:$C$158,2,0)</f>
        <v>0</v>
      </c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401</v>
      </c>
      <c r="C156" s="49">
        <v>1</v>
      </c>
      <c r="D156" s="15">
        <f>VLOOKUP(B156,[1]Заказ!$B$4:$C$158,2,0)</f>
        <v>0</v>
      </c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365</v>
      </c>
      <c r="C157" s="49">
        <v>1</v>
      </c>
      <c r="D157" s="15">
        <f>VLOOKUP(B157,[1]Заказ!$B$4:$C$158,2,0)</f>
        <v>0</v>
      </c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55" t="s">
        <v>390</v>
      </c>
      <c r="C158" s="49">
        <v>1</v>
      </c>
      <c r="D158" s="15">
        <f>VLOOKUP(B158,[1]Заказ!$B$4:$C$158,2,0)</f>
        <v>0</v>
      </c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 t="shared" si="8"/>
        <v>1</v>
      </c>
      <c r="AB158" s="9"/>
      <c r="AC158" s="17" t="e">
        <f>Y158*#REF!</f>
        <v>#REF!</v>
      </c>
    </row>
    <row r="159" spans="2:29" ht="16.5" customHeight="1" outlineLevel="1" x14ac:dyDescent="0.25">
      <c r="B159" s="76" t="s">
        <v>488</v>
      </c>
      <c r="C159" s="49">
        <v>0.4</v>
      </c>
      <c r="D159" s="15">
        <f>VLOOKUP(B159,[1]Заказ!$B$4:$C$158,2,0)</f>
        <v>480</v>
      </c>
      <c r="E159" s="26">
        <f t="shared" si="7"/>
        <v>192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 t="shared" si="8"/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75" t="s">
        <v>392</v>
      </c>
      <c r="C160" s="49">
        <v>1</v>
      </c>
      <c r="D160" s="15">
        <f>VLOOKUP(B160,[1]Заказ!$B$4:$C$158,2,0)</f>
        <v>0</v>
      </c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customHeight="1" outlineLevel="1" x14ac:dyDescent="0.25">
      <c r="B161" s="70" t="s">
        <v>489</v>
      </c>
      <c r="C161" s="49">
        <v>0.4</v>
      </c>
      <c r="D161" s="15">
        <f>VLOOKUP(B161,[1]Заказ!$B$4:$C$158,2,0)</f>
        <v>600</v>
      </c>
      <c r="E161" s="26">
        <f t="shared" si="7"/>
        <v>240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374</v>
      </c>
      <c r="C162" s="49">
        <v>0.35</v>
      </c>
      <c r="D162" s="15">
        <f>VLOOKUP(B162,[1]Заказ!$B$4:$C$158,2,0)</f>
        <v>0</v>
      </c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customHeight="1" outlineLevel="1" x14ac:dyDescent="0.25">
      <c r="B163" s="44" t="s">
        <v>429</v>
      </c>
      <c r="C163" s="49">
        <v>0.35</v>
      </c>
      <c r="D163" s="15">
        <f>VLOOKUP(B163,[1]Заказ!$B$4:$C$158,2,0)</f>
        <v>48</v>
      </c>
      <c r="E163" s="26">
        <f t="shared" si="7"/>
        <v>16.799999999999997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customHeight="1" outlineLevel="1" x14ac:dyDescent="0.25">
      <c r="B164" s="44" t="s">
        <v>415</v>
      </c>
      <c r="C164" s="49">
        <v>0.35</v>
      </c>
      <c r="D164" s="15">
        <f>VLOOKUP(B164,[1]Заказ!$B$4:$C$158,2,0)</f>
        <v>48</v>
      </c>
      <c r="E164" s="26">
        <f t="shared" si="7"/>
        <v>16.799999999999997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 t="shared" si="8"/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480</v>
      </c>
      <c r="C165" s="49">
        <v>1</v>
      </c>
      <c r="D165" s="15">
        <f>VLOOKUP(B165,[1]Заказ!$B$4:$C$158,2,0)</f>
        <v>100</v>
      </c>
      <c r="E165" s="26">
        <f t="shared" si="7"/>
        <v>100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481</v>
      </c>
      <c r="C166" s="49">
        <v>1</v>
      </c>
      <c r="D166" s="15">
        <f>VLOOKUP(B166,[1]Заказ!$B$4:$C$158,2,0)</f>
        <v>200</v>
      </c>
      <c r="E166" s="26">
        <f t="shared" si="7"/>
        <v>200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hidden="1" customHeight="1" outlineLevel="1" x14ac:dyDescent="0.25">
      <c r="B167" s="44" t="s">
        <v>486</v>
      </c>
      <c r="C167" s="49">
        <v>1</v>
      </c>
      <c r="D167" s="15">
        <f>VLOOKUP(B167,[1]Заказ!$B$4:$C$158,2,0)</f>
        <v>0</v>
      </c>
      <c r="E167" s="26">
        <f t="shared" si="7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1" t="s">
        <v>487</v>
      </c>
      <c r="C168" s="49">
        <v>1</v>
      </c>
      <c r="D168" s="15">
        <f>VLOOKUP(B168,[1]Заказ!$B$4:$C$158,2,0)</f>
        <v>50</v>
      </c>
      <c r="E168" s="26">
        <f t="shared" si="7"/>
        <v>50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74">
        <f>D171+D174</f>
        <v>230</v>
      </c>
      <c r="E169" s="59">
        <f>SUM(E170:E253)</f>
        <v>113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38.143875000000023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11">
        <f>VLOOKUP(B170,[2]Заказ!$B$160:$C$513,2,0)</f>
        <v>0</v>
      </c>
      <c r="E170" s="33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 t="shared" ref="AA170:AA201" si="9"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44" t="s">
        <v>100</v>
      </c>
      <c r="C171" s="57">
        <v>1</v>
      </c>
      <c r="D171" s="15">
        <f>VLOOKUP(B171,[2]Заказ!$B$160:$C$513,2,0)</f>
        <v>50</v>
      </c>
      <c r="E171" s="26">
        <f t="shared" si="7"/>
        <v>50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15">
        <f>VLOOKUP(B172,[2]Заказ!$B$160:$C$513,2,0)</f>
        <v>0</v>
      </c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15">
        <f>VLOOKUP(B173,[2]Заказ!$B$160:$C$513,2,0)</f>
        <v>0</v>
      </c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9"/>
        <v>1</v>
      </c>
      <c r="AB173" s="9"/>
      <c r="AC173" s="17" t="e">
        <f>Y173*#REF!</f>
        <v>#REF!</v>
      </c>
    </row>
    <row r="174" spans="2:29" ht="16.5" hidden="1" customHeight="1" outlineLevel="1" thickBot="1" x14ac:dyDescent="0.3">
      <c r="B174" s="44" t="s">
        <v>103</v>
      </c>
      <c r="C174" s="57">
        <v>0.35</v>
      </c>
      <c r="D174" s="15">
        <f>VLOOKUP(B174,[2]Заказ!$B$160:$C$513,2,0)</f>
        <v>180</v>
      </c>
      <c r="E174" s="26">
        <f t="shared" si="7"/>
        <v>62.999999999999993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 t="shared" si="9"/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15">
        <f>VLOOKUP(B175,[2]Заказ!$B$160:$C$513,2,0)</f>
        <v>0</v>
      </c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 t="shared" si="9"/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15">
        <f>VLOOKUP(B176,[2]Заказ!$B$160:$C$513,2,0)</f>
        <v>0</v>
      </c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 t="shared" si="9"/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15">
        <f>VLOOKUP(B177,[2]Заказ!$B$160:$C$513,2,0)</f>
        <v>0</v>
      </c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9"/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275</v>
      </c>
      <c r="C178" s="57">
        <v>0.35</v>
      </c>
      <c r="D178" s="15">
        <f>VLOOKUP(B178,[2]Заказ!$B$160:$C$513,2,0)</f>
        <v>0</v>
      </c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 t="shared" si="9"/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15">
        <f>VLOOKUP(B179,[2]Заказ!$B$160:$C$513,2,0)</f>
        <v>0</v>
      </c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15">
        <f>VLOOKUP(B180,[2]Заказ!$B$160:$C$513,2,0)</f>
        <v>0</v>
      </c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15">
        <f>VLOOKUP(B181,[2]Заказ!$B$160:$C$513,2,0)</f>
        <v>0</v>
      </c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 t="shared" si="9"/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276</v>
      </c>
      <c r="C182" s="57">
        <v>0.2</v>
      </c>
      <c r="D182" s="15">
        <f>VLOOKUP(B182,[2]Заказ!$B$160:$C$513,2,0)</f>
        <v>0</v>
      </c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 t="shared" si="9"/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234</v>
      </c>
      <c r="C183" s="57">
        <v>1</v>
      </c>
      <c r="D183" s="15">
        <f>VLOOKUP(B183,[2]Заказ!$B$160:$C$513,2,0)</f>
        <v>0</v>
      </c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235</v>
      </c>
      <c r="C184" s="57">
        <v>1</v>
      </c>
      <c r="D184" s="15">
        <f>VLOOKUP(B184,[2]Заказ!$B$160:$C$513,2,0)</f>
        <v>0</v>
      </c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9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236</v>
      </c>
      <c r="C185" s="57">
        <v>0.3</v>
      </c>
      <c r="D185" s="15">
        <f>VLOOKUP(B185,[2]Заказ!$B$160:$C$513,2,0)</f>
        <v>0</v>
      </c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 t="shared" si="9"/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237</v>
      </c>
      <c r="C186" s="57">
        <v>0.2</v>
      </c>
      <c r="D186" s="15">
        <f>VLOOKUP(B186,[2]Заказ!$B$160:$C$513,2,0)</f>
        <v>0</v>
      </c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238</v>
      </c>
      <c r="C187" s="57">
        <v>0.2</v>
      </c>
      <c r="D187" s="15">
        <f>VLOOKUP(B187,[2]Заказ!$B$160:$C$513,2,0)</f>
        <v>0</v>
      </c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239</v>
      </c>
      <c r="C188" s="57">
        <v>0.2</v>
      </c>
      <c r="D188" s="15">
        <f>VLOOKUP(B188,[2]Заказ!$B$160:$C$513,2,0)</f>
        <v>0</v>
      </c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240</v>
      </c>
      <c r="C189" s="57">
        <v>0.2</v>
      </c>
      <c r="D189" s="15">
        <f>VLOOKUP(B189,[2]Заказ!$B$160:$C$513,2,0)</f>
        <v>0</v>
      </c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9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241</v>
      </c>
      <c r="C190" s="57">
        <v>0.25</v>
      </c>
      <c r="D190" s="15">
        <f>VLOOKUP(B190,[2]Заказ!$B$160:$C$513,2,0)</f>
        <v>0</v>
      </c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 t="shared" si="9"/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227</v>
      </c>
      <c r="C191" s="57">
        <v>1</v>
      </c>
      <c r="D191" s="15">
        <f>VLOOKUP(B191,[2]Заказ!$B$160:$C$513,2,0)</f>
        <v>0</v>
      </c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9"/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228</v>
      </c>
      <c r="C192" s="57">
        <v>0.3</v>
      </c>
      <c r="D192" s="15">
        <f>VLOOKUP(B192,[2]Заказ!$B$160:$C$513,2,0)</f>
        <v>0</v>
      </c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9"/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242</v>
      </c>
      <c r="C193" s="57">
        <v>1</v>
      </c>
      <c r="D193" s="15">
        <f>VLOOKUP(B193,[2]Заказ!$B$160:$C$513,2,0)</f>
        <v>0</v>
      </c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229</v>
      </c>
      <c r="C194" s="57">
        <v>1</v>
      </c>
      <c r="D194" s="15">
        <f>VLOOKUP(B194,[2]Заказ!$B$160:$C$513,2,0)</f>
        <v>0</v>
      </c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15">
        <f>VLOOKUP(B195,[2]Заказ!$B$160:$C$513,2,0)</f>
        <v>0</v>
      </c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 t="shared" si="9"/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15">
        <f>VLOOKUP(B196,[2]Заказ!$B$160:$C$513,2,0)</f>
        <v>0</v>
      </c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 t="shared" si="9"/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15">
        <f>VLOOKUP(B197,[2]Заказ!$B$160:$C$513,2,0)</f>
        <v>0</v>
      </c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 t="shared" si="9"/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15">
        <f>VLOOKUP(B198,[2]Заказ!$B$160:$C$513,2,0)</f>
        <v>0</v>
      </c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15">
        <f>VLOOKUP(B199,[2]Заказ!$B$160:$C$513,2,0)</f>
        <v>0</v>
      </c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15">
        <f>VLOOKUP(B200,[2]Заказ!$B$160:$C$513,2,0)</f>
        <v>0</v>
      </c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 t="shared" si="9"/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498</v>
      </c>
      <c r="C201" s="57">
        <v>1</v>
      </c>
      <c r="D201" s="15">
        <f>VLOOKUP(B201,[2]Заказ!$B$160:$C$513,2,0)</f>
        <v>0</v>
      </c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15">
        <f>VLOOKUP(B202,[2]Заказ!$B$160:$C$513,2,0)</f>
        <v>0</v>
      </c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ref="AA202:AA233" si="10"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15">
        <f>VLOOKUP(B203,[2]Заказ!$B$160:$C$513,2,0)</f>
        <v>0</v>
      </c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15">
        <f>VLOOKUP(B204,[2]Заказ!$B$160:$C$513,2,0)</f>
        <v>0</v>
      </c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15">
        <f>VLOOKUP(B205,[2]Заказ!$B$160:$C$513,2,0)</f>
        <v>0</v>
      </c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15">
        <f>VLOOKUP(B206,[2]Заказ!$B$160:$C$513,2,0)</f>
        <v>0</v>
      </c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15">
        <f>VLOOKUP(B207,[2]Заказ!$B$160:$C$513,2,0)</f>
        <v>0</v>
      </c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15">
        <f>VLOOKUP(B208,[2]Заказ!$B$160:$C$513,2,0)</f>
        <v>0</v>
      </c>
      <c r="E208" s="26">
        <f t="shared" ref="E208:E271" si="11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15">
        <f>VLOOKUP(B209,[2]Заказ!$B$160:$C$513,2,0)</f>
        <v>0</v>
      </c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15">
        <f>VLOOKUP(B210,[2]Заказ!$B$160:$C$513,2,0)</f>
        <v>0</v>
      </c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15">
        <f>VLOOKUP(B211,[2]Заказ!$B$160:$C$513,2,0)</f>
        <v>0</v>
      </c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15">
        <f>VLOOKUP(B212,[2]Заказ!$B$160:$C$513,2,0)</f>
        <v>0</v>
      </c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0"/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15">
        <f>VLOOKUP(B213,[2]Заказ!$B$160:$C$513,2,0)</f>
        <v>0</v>
      </c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 t="shared" si="10"/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15">
        <f>VLOOKUP(B214,[2]Заказ!$B$160:$C$513,2,0)</f>
        <v>0</v>
      </c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15">
        <f>VLOOKUP(B215,[2]Заказ!$B$160:$C$513,2,0)</f>
        <v>0</v>
      </c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15">
        <f>VLOOKUP(B216,[2]Заказ!$B$160:$C$513,2,0)</f>
        <v>0</v>
      </c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15">
        <f>VLOOKUP(B217,[2]Заказ!$B$160:$C$513,2,0)</f>
        <v>0</v>
      </c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15">
        <f>VLOOKUP(B218,[2]Заказ!$B$160:$C$513,2,0)</f>
        <v>0</v>
      </c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15">
        <f>VLOOKUP(B219,[2]Заказ!$B$160:$C$513,2,0)</f>
        <v>0</v>
      </c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2" t="s">
        <v>496</v>
      </c>
      <c r="C220" s="57">
        <v>0.1</v>
      </c>
      <c r="D220" s="15">
        <f>VLOOKUP(B220,[2]Заказ!$B$160:$C$513,2,0)</f>
        <v>0</v>
      </c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2" t="s">
        <v>497</v>
      </c>
      <c r="C221" s="57">
        <v>0.1</v>
      </c>
      <c r="D221" s="15">
        <f>VLOOKUP(B221,[2]Заказ!$B$160:$C$513,2,0)</f>
        <v>0</v>
      </c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264</v>
      </c>
      <c r="C222" s="57">
        <v>1</v>
      </c>
      <c r="D222" s="15">
        <f>VLOOKUP(B222,[2]Заказ!$B$160:$C$513,2,0)</f>
        <v>0</v>
      </c>
      <c r="E222" s="26">
        <f t="shared" si="11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0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263</v>
      </c>
      <c r="C223" s="57">
        <v>0.6</v>
      </c>
      <c r="D223" s="15">
        <f>VLOOKUP(B223,[2]Заказ!$B$160:$C$513,2,0)</f>
        <v>0</v>
      </c>
      <c r="E223" s="26">
        <f t="shared" si="11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265</v>
      </c>
      <c r="C224" s="57">
        <v>0.6</v>
      </c>
      <c r="D224" s="15">
        <f>VLOOKUP(B224,[2]Заказ!$B$160:$C$513,2,0)</f>
        <v>0</v>
      </c>
      <c r="E224" s="26">
        <f t="shared" si="11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 t="shared" si="10"/>
        <v>0.36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266</v>
      </c>
      <c r="C225" s="57">
        <v>1</v>
      </c>
      <c r="D225" s="15">
        <f>VLOOKUP(B225,[2]Заказ!$B$160:$C$513,2,0)</f>
        <v>0</v>
      </c>
      <c r="E225" s="26">
        <f t="shared" si="11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44" t="s">
        <v>262</v>
      </c>
      <c r="C226" s="57">
        <v>1</v>
      </c>
      <c r="D226" s="15">
        <f>VLOOKUP(B226,[2]Заказ!$B$160:$C$513,2,0)</f>
        <v>0</v>
      </c>
      <c r="E226" s="26">
        <f t="shared" si="11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0"/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44" t="s">
        <v>307</v>
      </c>
      <c r="C227" s="57">
        <v>9.5000000000000001E-2</v>
      </c>
      <c r="D227" s="15">
        <f>VLOOKUP(B227,[2]Заказ!$B$160:$C$513,2,0)</f>
        <v>0</v>
      </c>
      <c r="E227" s="26">
        <f t="shared" si="11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9.025E-3</v>
      </c>
      <c r="AB227" s="9"/>
      <c r="AC227" s="17" t="e">
        <f>Y227*#REF!</f>
        <v>#REF!</v>
      </c>
    </row>
    <row r="228" spans="2:29" ht="16.5" hidden="1" customHeight="1" outlineLevel="1" x14ac:dyDescent="0.25">
      <c r="B228" s="44" t="s">
        <v>308</v>
      </c>
      <c r="C228" s="57">
        <v>9.5000000000000001E-2</v>
      </c>
      <c r="D228" s="15">
        <f>VLOOKUP(B228,[2]Заказ!$B$160:$C$513,2,0)</f>
        <v>0</v>
      </c>
      <c r="E228" s="26">
        <f t="shared" si="11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 t="shared" si="10"/>
        <v>9.025E-3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309</v>
      </c>
      <c r="C229" s="57">
        <v>0.4</v>
      </c>
      <c r="D229" s="15">
        <f>VLOOKUP(B229,[2]Заказ!$B$160:$C$513,2,0)</f>
        <v>0</v>
      </c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310</v>
      </c>
      <c r="C230" s="57">
        <v>0.4</v>
      </c>
      <c r="D230" s="15">
        <f>VLOOKUP(B230,[2]Заказ!$B$160:$C$513,2,0)</f>
        <v>0</v>
      </c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 t="shared" si="10"/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25">
      <c r="B231" s="44" t="s">
        <v>311</v>
      </c>
      <c r="C231" s="57">
        <v>8.5000000000000006E-2</v>
      </c>
      <c r="D231" s="15">
        <f>VLOOKUP(B231,[2]Заказ!$B$160:$C$513,2,0)</f>
        <v>0</v>
      </c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 t="shared" si="10"/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25">
      <c r="B232" s="44" t="s">
        <v>312</v>
      </c>
      <c r="C232" s="57">
        <v>0.3</v>
      </c>
      <c r="D232" s="15">
        <f>VLOOKUP(B232,[2]Заказ!$B$160:$C$513,2,0)</f>
        <v>0</v>
      </c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25">
      <c r="B233" s="44" t="s">
        <v>313</v>
      </c>
      <c r="C233" s="57">
        <v>0.3</v>
      </c>
      <c r="D233" s="15">
        <f>VLOOKUP(B233,[2]Заказ!$B$160:$C$513,2,0)</f>
        <v>0</v>
      </c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 t="shared" si="10"/>
        <v>0.09</v>
      </c>
      <c r="AB233" s="9"/>
      <c r="AC233" s="17" t="e">
        <f>Y233*#REF!</f>
        <v>#REF!</v>
      </c>
    </row>
    <row r="234" spans="2:29" ht="16.5" hidden="1" customHeight="1" outlineLevel="1" x14ac:dyDescent="0.25">
      <c r="B234" s="44" t="s">
        <v>302</v>
      </c>
      <c r="C234" s="57">
        <v>0.28000000000000003</v>
      </c>
      <c r="D234" s="15">
        <f>VLOOKUP(B234,[2]Заказ!$B$160:$C$513,2,0)</f>
        <v>0</v>
      </c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ref="AA234:AA253" si="12"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25">
      <c r="B235" s="44" t="s">
        <v>303</v>
      </c>
      <c r="C235" s="57">
        <v>0.3</v>
      </c>
      <c r="D235" s="15">
        <f>VLOOKUP(B235,[2]Заказ!$B$160:$C$513,2,0)</f>
        <v>0</v>
      </c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2"/>
        <v>0.09</v>
      </c>
      <c r="AB235" s="9"/>
      <c r="AC235" s="17" t="e">
        <f>Y235*#REF!</f>
        <v>#REF!</v>
      </c>
    </row>
    <row r="236" spans="2:29" ht="16.5" hidden="1" customHeight="1" outlineLevel="1" x14ac:dyDescent="0.25">
      <c r="B236" s="44" t="s">
        <v>304</v>
      </c>
      <c r="C236" s="57">
        <v>0.21</v>
      </c>
      <c r="D236" s="15">
        <f>VLOOKUP(B236,[2]Заказ!$B$160:$C$513,2,0)</f>
        <v>0</v>
      </c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 t="shared" si="12"/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25">
      <c r="B237" s="44" t="s">
        <v>314</v>
      </c>
      <c r="C237" s="57">
        <v>0.4</v>
      </c>
      <c r="D237" s="15">
        <f>VLOOKUP(B237,[2]Заказ!$B$160:$C$513,2,0)</f>
        <v>0</v>
      </c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2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25">
      <c r="B238" s="44" t="s">
        <v>315</v>
      </c>
      <c r="C238" s="57">
        <v>1</v>
      </c>
      <c r="D238" s="15">
        <f>VLOOKUP(B238,[2]Заказ!$B$160:$C$513,2,0)</f>
        <v>0</v>
      </c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 t="shared" si="12"/>
        <v>1</v>
      </c>
      <c r="AB238" s="9"/>
      <c r="AC238" s="17" t="e">
        <f>Y238*#REF!</f>
        <v>#REF!</v>
      </c>
    </row>
    <row r="239" spans="2:29" ht="16.5" hidden="1" customHeight="1" outlineLevel="1" x14ac:dyDescent="0.25">
      <c r="B239" s="44" t="s">
        <v>316</v>
      </c>
      <c r="C239" s="57">
        <v>0.3</v>
      </c>
      <c r="D239" s="15">
        <f>VLOOKUP(B239,[2]Заказ!$B$160:$C$513,2,0)</f>
        <v>0</v>
      </c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2"/>
        <v>0.09</v>
      </c>
      <c r="AB239" s="9"/>
      <c r="AC239" s="17" t="e">
        <f>Y239*#REF!</f>
        <v>#REF!</v>
      </c>
    </row>
    <row r="240" spans="2:29" ht="16.5" hidden="1" customHeight="1" outlineLevel="1" x14ac:dyDescent="0.25">
      <c r="B240" s="44" t="s">
        <v>317</v>
      </c>
      <c r="C240" s="57">
        <v>8.5000000000000006E-2</v>
      </c>
      <c r="D240" s="15">
        <f>VLOOKUP(B240,[2]Заказ!$B$160:$C$513,2,0)</f>
        <v>0</v>
      </c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 t="shared" si="12"/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25">
      <c r="B241" s="44" t="s">
        <v>318</v>
      </c>
      <c r="C241" s="57">
        <v>0.28000000000000003</v>
      </c>
      <c r="D241" s="15">
        <f>VLOOKUP(B241,[2]Заказ!$B$160:$C$513,2,0)</f>
        <v>0</v>
      </c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si="12"/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25">
      <c r="B242" s="44" t="s">
        <v>319</v>
      </c>
      <c r="C242" s="57">
        <v>0.3</v>
      </c>
      <c r="D242" s="15">
        <f>VLOOKUP(B242,[2]Заказ!$B$160:$C$513,2,0)</f>
        <v>0</v>
      </c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2"/>
        <v>0.09</v>
      </c>
      <c r="AB242" s="9"/>
      <c r="AC242" s="17" t="e">
        <f>Y242*#REF!</f>
        <v>#REF!</v>
      </c>
    </row>
    <row r="243" spans="2:29" ht="16.5" hidden="1" customHeight="1" outlineLevel="1" x14ac:dyDescent="0.25">
      <c r="B243" s="44" t="s">
        <v>305</v>
      </c>
      <c r="C243" s="57">
        <v>0.21</v>
      </c>
      <c r="D243" s="15">
        <f>VLOOKUP(B243,[2]Заказ!$B$160:$C$513,2,0)</f>
        <v>0</v>
      </c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2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25">
      <c r="B244" s="44" t="s">
        <v>320</v>
      </c>
      <c r="C244" s="57">
        <v>1</v>
      </c>
      <c r="D244" s="15">
        <f>VLOOKUP(B244,[2]Заказ!$B$160:$C$513,2,0)</f>
        <v>0</v>
      </c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2"/>
        <v>1</v>
      </c>
      <c r="AB244" s="9"/>
      <c r="AC244" s="17" t="e">
        <f>Y244*#REF!</f>
        <v>#REF!</v>
      </c>
    </row>
    <row r="245" spans="2:29" ht="16.5" hidden="1" customHeight="1" outlineLevel="1" x14ac:dyDescent="0.25">
      <c r="B245" s="38" t="s">
        <v>306</v>
      </c>
      <c r="C245" s="57">
        <v>0.28000000000000003</v>
      </c>
      <c r="D245" s="15">
        <f>VLOOKUP(B245,[2]Заказ!$B$160:$C$513,2,0)</f>
        <v>0</v>
      </c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 t="shared" si="12"/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25">
      <c r="B246" s="38" t="s">
        <v>301</v>
      </c>
      <c r="C246" s="57">
        <v>0.3</v>
      </c>
      <c r="D246" s="15">
        <f>VLOOKUP(B246,[2]Заказ!$B$160:$C$513,2,0)</f>
        <v>0</v>
      </c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2"/>
        <v>0.09</v>
      </c>
      <c r="AB246" s="9"/>
      <c r="AC246" s="17" t="e">
        <f>Y246*#REF!</f>
        <v>#REF!</v>
      </c>
    </row>
    <row r="247" spans="2:29" ht="16.5" hidden="1" customHeight="1" outlineLevel="1" x14ac:dyDescent="0.25">
      <c r="B247" s="38" t="s">
        <v>321</v>
      </c>
      <c r="C247" s="57">
        <v>8.5000000000000006E-2</v>
      </c>
      <c r="D247" s="15">
        <f>VLOOKUP(B247,[2]Заказ!$B$160:$C$513,2,0)</f>
        <v>0</v>
      </c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25">
      <c r="B248" s="38" t="s">
        <v>322</v>
      </c>
      <c r="C248" s="57">
        <v>8.5000000000000006E-2</v>
      </c>
      <c r="D248" s="15">
        <f>VLOOKUP(B248,[2]Заказ!$B$160:$C$513,2,0)</f>
        <v>0</v>
      </c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 t="shared" si="12"/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25">
      <c r="B249" s="38" t="s">
        <v>323</v>
      </c>
      <c r="C249" s="57">
        <v>9.5000000000000001E-2</v>
      </c>
      <c r="D249" s="15">
        <f>VLOOKUP(B249,[2]Заказ!$B$160:$C$513,2,0)</f>
        <v>0</v>
      </c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 t="shared" si="12"/>
        <v>9.025E-3</v>
      </c>
      <c r="AB249" s="9"/>
      <c r="AC249" s="17" t="e">
        <f>Y249*#REF!</f>
        <v>#REF!</v>
      </c>
    </row>
    <row r="250" spans="2:29" ht="16.5" hidden="1" customHeight="1" outlineLevel="1" x14ac:dyDescent="0.25">
      <c r="B250" s="38" t="s">
        <v>324</v>
      </c>
      <c r="C250" s="57">
        <v>0.25</v>
      </c>
      <c r="D250" s="15">
        <f>VLOOKUP(B250,[2]Заказ!$B$160:$C$513,2,0)</f>
        <v>0</v>
      </c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 t="shared" si="12"/>
        <v>6.25E-2</v>
      </c>
      <c r="AB250" s="9"/>
      <c r="AC250" s="17" t="e">
        <f>Y250*#REF!</f>
        <v>#REF!</v>
      </c>
    </row>
    <row r="251" spans="2:29" ht="16.5" hidden="1" customHeight="1" outlineLevel="1" x14ac:dyDescent="0.25">
      <c r="B251" s="38" t="s">
        <v>325</v>
      </c>
      <c r="C251" s="57">
        <v>0.47</v>
      </c>
      <c r="D251" s="15">
        <f>VLOOKUP(B251,[2]Заказ!$B$160:$C$513,2,0)</f>
        <v>0</v>
      </c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 t="shared" si="12"/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25">
      <c r="B252" s="38" t="s">
        <v>326</v>
      </c>
      <c r="C252" s="57">
        <v>0.25</v>
      </c>
      <c r="D252" s="15">
        <f>VLOOKUP(B252,[2]Заказ!$B$160:$C$513,2,0)</f>
        <v>0</v>
      </c>
      <c r="E252" s="26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 t="shared" si="12"/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327</v>
      </c>
      <c r="C253" s="58">
        <v>9.5000000000000001E-2</v>
      </c>
      <c r="D253" s="15">
        <f>VLOOKUP(B253,[2]Заказ!$B$160:$C$513,2,0)</f>
        <v>0</v>
      </c>
      <c r="E253" s="34">
        <f t="shared" si="11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 t="shared" si="12"/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15">
        <f>VLOOKUP(B254,[2]Заказ!$B$160:$C$513,2,0)</f>
        <v>0</v>
      </c>
      <c r="E254" s="59" t="e">
        <f>SUM(E255:E308)</f>
        <v>#N/A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25">
      <c r="B255" s="51" t="s">
        <v>277</v>
      </c>
      <c r="C255" s="60">
        <v>1</v>
      </c>
      <c r="D255" s="15">
        <f>VLOOKUP(B255,[2]Заказ!$B$160:$C$513,2,0)</f>
        <v>0</v>
      </c>
      <c r="E255" s="62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 t="shared" ref="AA255:AA286" si="13">Y255*C255</f>
        <v>1</v>
      </c>
      <c r="AB255" s="9"/>
      <c r="AC255" s="13" t="e">
        <f>Y255*#REF!</f>
        <v>#REF!</v>
      </c>
    </row>
    <row r="256" spans="2:29" ht="16.5" hidden="1" customHeight="1" outlineLevel="1" x14ac:dyDescent="0.25">
      <c r="B256" s="44" t="s">
        <v>278</v>
      </c>
      <c r="C256" s="60">
        <v>0.4</v>
      </c>
      <c r="D256" s="15">
        <f>VLOOKUP(B256,[2]Заказ!$B$160:$C$513,2,0)</f>
        <v>0</v>
      </c>
      <c r="E256" s="61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 t="shared" si="13"/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25">
      <c r="B257" s="44" t="s">
        <v>71</v>
      </c>
      <c r="C257" s="60">
        <v>1</v>
      </c>
      <c r="D257" s="15">
        <f>VLOOKUP(B257,[2]Заказ!$B$160:$C$513,2,0)</f>
        <v>0</v>
      </c>
      <c r="E257" s="61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4" t="s">
        <v>279</v>
      </c>
      <c r="C258" s="60">
        <v>1</v>
      </c>
      <c r="D258" s="15">
        <f>VLOOKUP(B258,[2]Заказ!$B$160:$C$513,2,0)</f>
        <v>0</v>
      </c>
      <c r="E258" s="61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4" t="s">
        <v>72</v>
      </c>
      <c r="C259" s="60">
        <v>1</v>
      </c>
      <c r="D259" s="15">
        <f>VLOOKUP(B259,[2]Заказ!$B$160:$C$513,2,0)</f>
        <v>0</v>
      </c>
      <c r="E259" s="61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25">
      <c r="B260" s="44" t="s">
        <v>73</v>
      </c>
      <c r="C260" s="60">
        <v>1</v>
      </c>
      <c r="D260" s="15" t="e">
        <f>VLOOKUP(B260,[2]Заказ!$B$160:$C$513,2,0)</f>
        <v>#N/A</v>
      </c>
      <c r="E260" s="61" t="e">
        <f t="shared" si="11"/>
        <v>#N/A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4" t="s">
        <v>74</v>
      </c>
      <c r="C261" s="60">
        <v>1</v>
      </c>
      <c r="D261" s="15">
        <f>VLOOKUP(B261,[2]Заказ!$B$160:$C$513,2,0)</f>
        <v>0</v>
      </c>
      <c r="E261" s="61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25">
      <c r="B262" s="44" t="s">
        <v>75</v>
      </c>
      <c r="C262" s="60">
        <v>1</v>
      </c>
      <c r="D262" s="15">
        <f>VLOOKUP(B262,[2]Заказ!$B$160:$C$513,2,0)</f>
        <v>0</v>
      </c>
      <c r="E262" s="61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25">
      <c r="B263" s="44" t="s">
        <v>76</v>
      </c>
      <c r="C263" s="60">
        <v>1</v>
      </c>
      <c r="D263" s="15" t="e">
        <f>VLOOKUP(B263,[2]Заказ!$B$160:$C$513,2,0)</f>
        <v>#N/A</v>
      </c>
      <c r="E263" s="61" t="e">
        <f t="shared" si="11"/>
        <v>#N/A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77</v>
      </c>
      <c r="C264" s="60">
        <v>1</v>
      </c>
      <c r="D264" s="15">
        <f>VLOOKUP(B264,[2]Заказ!$B$160:$C$513,2,0)</f>
        <v>0</v>
      </c>
      <c r="E264" s="61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3"/>
        <v>1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280</v>
      </c>
      <c r="C265" s="60">
        <v>0.25</v>
      </c>
      <c r="D265" s="15">
        <f>VLOOKUP(B265,[2]Заказ!$B$160:$C$513,2,0)</f>
        <v>0</v>
      </c>
      <c r="E265" s="61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3"/>
        <v>6.25E-2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78</v>
      </c>
      <c r="C266" s="60">
        <v>0.15</v>
      </c>
      <c r="D266" s="15">
        <f>VLOOKUP(B266,[2]Заказ!$B$160:$C$513,2,0)</f>
        <v>0</v>
      </c>
      <c r="E266" s="61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 t="shared" si="13"/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281</v>
      </c>
      <c r="C267" s="60">
        <v>1</v>
      </c>
      <c r="D267" s="15" t="e">
        <f>VLOOKUP(B267,[2]Заказ!$B$160:$C$513,2,0)</f>
        <v>#N/A</v>
      </c>
      <c r="E267" s="61" t="e">
        <f t="shared" si="11"/>
        <v>#N/A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79</v>
      </c>
      <c r="C268" s="60">
        <v>1</v>
      </c>
      <c r="D268" s="15">
        <f>VLOOKUP(B268,[2]Заказ!$B$160:$C$513,2,0)</f>
        <v>0</v>
      </c>
      <c r="E268" s="61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232</v>
      </c>
      <c r="C269" s="60">
        <v>1</v>
      </c>
      <c r="D269" s="15">
        <f>VLOOKUP(B269,[2]Заказ!$B$160:$C$513,2,0)</f>
        <v>0</v>
      </c>
      <c r="E269" s="61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3"/>
        <v>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80</v>
      </c>
      <c r="C270" s="60">
        <v>0.45</v>
      </c>
      <c r="D270" s="15" t="e">
        <f>VLOOKUP(B270,[2]Заказ!$B$160:$C$513,2,0)</f>
        <v>#N/A</v>
      </c>
      <c r="E270" s="61" t="e">
        <f t="shared" si="11"/>
        <v>#N/A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 t="shared" si="13"/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81</v>
      </c>
      <c r="C271" s="60">
        <v>1</v>
      </c>
      <c r="D271" s="15">
        <f>VLOOKUP(B271,[2]Заказ!$B$160:$C$513,2,0)</f>
        <v>0</v>
      </c>
      <c r="E271" s="61">
        <f t="shared" si="11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3"/>
        <v>1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82</v>
      </c>
      <c r="C272" s="60">
        <v>0.25</v>
      </c>
      <c r="D272" s="15" t="e">
        <f>VLOOKUP(B272,[2]Заказ!$B$160:$C$513,2,0)</f>
        <v>#N/A</v>
      </c>
      <c r="E272" s="61" t="e">
        <f t="shared" ref="E272:E335" si="14">D272*C272</f>
        <v>#N/A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3"/>
        <v>6.25E-2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282</v>
      </c>
      <c r="C273" s="60">
        <v>0.45</v>
      </c>
      <c r="D273" s="15">
        <f>VLOOKUP(B273,[2]Заказ!$B$160:$C$513,2,0)</f>
        <v>0</v>
      </c>
      <c r="E273" s="61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 t="shared" si="13"/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83</v>
      </c>
      <c r="C274" s="60">
        <v>1</v>
      </c>
      <c r="D274" s="15">
        <f>VLOOKUP(B274,[2]Заказ!$B$160:$C$513,2,0)</f>
        <v>0</v>
      </c>
      <c r="E274" s="61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3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283</v>
      </c>
      <c r="C275" s="60">
        <v>0.12</v>
      </c>
      <c r="D275" s="15">
        <f>VLOOKUP(B275,[2]Заказ!$B$160:$C$513,2,0)</f>
        <v>0</v>
      </c>
      <c r="E275" s="61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 t="shared" si="13"/>
        <v>1.44E-2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84</v>
      </c>
      <c r="C276" s="60">
        <v>0.25</v>
      </c>
      <c r="D276" s="15">
        <f>VLOOKUP(B276,[2]Заказ!$B$160:$C$513,2,0)</f>
        <v>0</v>
      </c>
      <c r="E276" s="61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 t="shared" si="13"/>
        <v>6.25E-2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284</v>
      </c>
      <c r="C277" s="60">
        <v>1</v>
      </c>
      <c r="D277" s="15">
        <f>VLOOKUP(B277,[2]Заказ!$B$160:$C$513,2,0)</f>
        <v>0</v>
      </c>
      <c r="E277" s="61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3"/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85</v>
      </c>
      <c r="C278" s="60">
        <v>0.1</v>
      </c>
      <c r="D278" s="15">
        <f>VLOOKUP(B278,[2]Заказ!$B$160:$C$513,2,0)</f>
        <v>0</v>
      </c>
      <c r="E278" s="61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 t="shared" si="13"/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86</v>
      </c>
      <c r="C279" s="60">
        <v>1</v>
      </c>
      <c r="D279" s="15">
        <f>VLOOKUP(B279,[2]Заказ!$B$160:$C$513,2,0)</f>
        <v>0</v>
      </c>
      <c r="E279" s="61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 t="shared" si="13"/>
        <v>1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285</v>
      </c>
      <c r="C280" s="60">
        <v>0.45</v>
      </c>
      <c r="D280" s="15">
        <f>VLOOKUP(B280,[2]Заказ!$B$160:$C$513,2,0)</f>
        <v>0</v>
      </c>
      <c r="E280" s="61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3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87</v>
      </c>
      <c r="C281" s="60">
        <v>1</v>
      </c>
      <c r="D281" s="15">
        <f>VLOOKUP(B281,[2]Заказ!$B$160:$C$513,2,0)</f>
        <v>0</v>
      </c>
      <c r="E281" s="61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3"/>
        <v>1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286</v>
      </c>
      <c r="C282" s="60">
        <v>0.1</v>
      </c>
      <c r="D282" s="15">
        <f>VLOOKUP(B282,[2]Заказ!$B$160:$C$513,2,0)</f>
        <v>0</v>
      </c>
      <c r="E282" s="61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 t="shared" si="13"/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247</v>
      </c>
      <c r="C283" s="60">
        <v>1</v>
      </c>
      <c r="D283" s="15">
        <f>VLOOKUP(B283,[2]Заказ!$B$160:$C$513,2,0)</f>
        <v>0</v>
      </c>
      <c r="E283" s="61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287</v>
      </c>
      <c r="C284" s="60">
        <v>1</v>
      </c>
      <c r="D284" s="15">
        <f>VLOOKUP(B284,[2]Заказ!$B$160:$C$513,2,0)</f>
        <v>0</v>
      </c>
      <c r="E284" s="61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288</v>
      </c>
      <c r="C285" s="60">
        <v>1</v>
      </c>
      <c r="D285" s="15" t="e">
        <f>VLOOKUP(B285,[2]Заказ!$B$160:$C$513,2,0)</f>
        <v>#N/A</v>
      </c>
      <c r="E285" s="61" t="e">
        <f t="shared" si="14"/>
        <v>#N/A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3"/>
        <v>1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289</v>
      </c>
      <c r="C286" s="60">
        <v>0.4</v>
      </c>
      <c r="D286" s="15" t="e">
        <f>VLOOKUP(B286,[2]Заказ!$B$160:$C$513,2,0)</f>
        <v>#N/A</v>
      </c>
      <c r="E286" s="61" t="e">
        <f t="shared" si="14"/>
        <v>#N/A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 t="shared" si="13"/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88</v>
      </c>
      <c r="C287" s="60">
        <v>1</v>
      </c>
      <c r="D287" s="15">
        <f>VLOOKUP(B287,[2]Заказ!$B$160:$C$513,2,0)</f>
        <v>0</v>
      </c>
      <c r="E287" s="61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ref="AA287:AA304" si="15">Y287*C287</f>
        <v>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89</v>
      </c>
      <c r="C288" s="60">
        <v>1</v>
      </c>
      <c r="D288" s="15">
        <f>VLOOKUP(B288,[2]Заказ!$B$160:$C$513,2,0)</f>
        <v>0</v>
      </c>
      <c r="E288" s="61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5"/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90</v>
      </c>
      <c r="C289" s="60">
        <v>0.3</v>
      </c>
      <c r="D289" s="15">
        <f>VLOOKUP(B289,[2]Заказ!$B$160:$C$513,2,0)</f>
        <v>0</v>
      </c>
      <c r="E289" s="61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 t="shared" si="15"/>
        <v>0.09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91</v>
      </c>
      <c r="C290" s="60">
        <v>0.4</v>
      </c>
      <c r="D290" s="15">
        <f>VLOOKUP(B290,[2]Заказ!$B$160:$C$513,2,0)</f>
        <v>0</v>
      </c>
      <c r="E290" s="61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92</v>
      </c>
      <c r="C291" s="60">
        <v>0.4</v>
      </c>
      <c r="D291" s="15">
        <f>VLOOKUP(B291,[2]Заказ!$B$160:$C$513,2,0)</f>
        <v>0</v>
      </c>
      <c r="E291" s="61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93</v>
      </c>
      <c r="C292" s="60">
        <v>0.4</v>
      </c>
      <c r="D292" s="15">
        <f>VLOOKUP(B292,[2]Заказ!$B$160:$C$513,2,0)</f>
        <v>0</v>
      </c>
      <c r="E292" s="61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5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94</v>
      </c>
      <c r="C293" s="60">
        <v>0.31</v>
      </c>
      <c r="D293" s="15">
        <f>VLOOKUP(B293,[2]Заказ!$B$160:$C$513,2,0)</f>
        <v>0</v>
      </c>
      <c r="E293" s="61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 t="shared" si="15"/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95</v>
      </c>
      <c r="C294" s="60">
        <v>0.35</v>
      </c>
      <c r="D294" s="15">
        <f>VLOOKUP(B294,[2]Заказ!$B$160:$C$513,2,0)</f>
        <v>0</v>
      </c>
      <c r="E294" s="61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 t="shared" si="15"/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96</v>
      </c>
      <c r="C295" s="60">
        <v>0.28000000000000003</v>
      </c>
      <c r="D295" s="15">
        <f>VLOOKUP(B295,[2]Заказ!$B$160:$C$513,2,0)</f>
        <v>0</v>
      </c>
      <c r="E295" s="61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 t="shared" si="15"/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97</v>
      </c>
      <c r="C296" s="60">
        <v>0.35</v>
      </c>
      <c r="D296" s="15">
        <f>VLOOKUP(B296,[2]Заказ!$B$160:$C$513,2,0)</f>
        <v>0</v>
      </c>
      <c r="E296" s="61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 t="shared" si="15"/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98</v>
      </c>
      <c r="C297" s="60">
        <v>0.28000000000000003</v>
      </c>
      <c r="D297" s="15">
        <f>VLOOKUP(B297,[2]Заказ!$B$160:$C$513,2,0)</f>
        <v>0</v>
      </c>
      <c r="E297" s="61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 t="shared" si="15"/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359</v>
      </c>
      <c r="C298" s="60">
        <v>0.35</v>
      </c>
      <c r="D298" s="15">
        <f>VLOOKUP(B298,[2]Заказ!$B$160:$C$513,2,0)</f>
        <v>0</v>
      </c>
      <c r="E298" s="61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 t="shared" si="15"/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290</v>
      </c>
      <c r="C299" s="60">
        <v>1</v>
      </c>
      <c r="D299" s="15">
        <f>VLOOKUP(B299,[2]Заказ!$B$160:$C$513,2,0)</f>
        <v>0</v>
      </c>
      <c r="E299" s="61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 t="shared" si="15"/>
        <v>1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230</v>
      </c>
      <c r="C300" s="60">
        <v>0.28000000000000003</v>
      </c>
      <c r="D300" s="15">
        <f>VLOOKUP(B300,[2]Заказ!$B$160:$C$513,2,0)</f>
        <v>0</v>
      </c>
      <c r="E300" s="61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231</v>
      </c>
      <c r="C301" s="60">
        <v>0.28000000000000003</v>
      </c>
      <c r="D301" s="15" t="e">
        <f>VLOOKUP(B301,[2]Заказ!$B$160:$C$513,2,0)</f>
        <v>#N/A</v>
      </c>
      <c r="E301" s="61" t="e">
        <f t="shared" si="14"/>
        <v>#N/A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5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483</v>
      </c>
      <c r="C302" s="60">
        <v>0.28000000000000003</v>
      </c>
      <c r="D302" s="15">
        <f>VLOOKUP(B302,[2]Заказ!$B$160:$C$513,2,0)</f>
        <v>0</v>
      </c>
      <c r="E302" s="61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482</v>
      </c>
      <c r="C303" s="60">
        <v>0.25</v>
      </c>
      <c r="D303" s="15">
        <f>VLOOKUP(B303,[2]Заказ!$B$160:$C$513,2,0)</f>
        <v>0</v>
      </c>
      <c r="E303" s="61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0.25</v>
      </c>
      <c r="AB303" s="9"/>
      <c r="AC303" s="17" t="e">
        <f>Y303*#REF!</f>
        <v>#REF!</v>
      </c>
    </row>
    <row r="304" spans="2:29" ht="16.5" hidden="1" customHeight="1" outlineLevel="1" x14ac:dyDescent="0.25">
      <c r="B304" s="44" t="s">
        <v>362</v>
      </c>
      <c r="C304" s="60">
        <v>1</v>
      </c>
      <c r="D304" s="15">
        <f>VLOOKUP(B304,[2]Заказ!$B$160:$C$513,2,0)</f>
        <v>0</v>
      </c>
      <c r="E304" s="61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 t="shared" si="15"/>
        <v>1</v>
      </c>
      <c r="AB304" s="9"/>
      <c r="AC304" s="17" t="e">
        <f>Y304*#REF!</f>
        <v>#REF!</v>
      </c>
    </row>
    <row r="305" spans="2:29" ht="16.5" hidden="1" customHeight="1" outlineLevel="1" x14ac:dyDescent="0.25">
      <c r="B305" s="52" t="s">
        <v>475</v>
      </c>
      <c r="C305" s="60">
        <v>1</v>
      </c>
      <c r="D305" s="15">
        <f>VLOOKUP(B305,[2]Заказ!$B$160:$C$513,2,0)</f>
        <v>0</v>
      </c>
      <c r="E305" s="61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25">
      <c r="B306" s="52" t="s">
        <v>476</v>
      </c>
      <c r="C306" s="60">
        <v>1</v>
      </c>
      <c r="D306" s="15">
        <f>VLOOKUP(B306,[2]Заказ!$B$160:$C$513,2,0)</f>
        <v>0</v>
      </c>
      <c r="E306" s="61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25">
      <c r="B307" s="52" t="s">
        <v>477</v>
      </c>
      <c r="C307" s="60">
        <v>1</v>
      </c>
      <c r="D307" s="15">
        <f>VLOOKUP(B307,[2]Заказ!$B$160:$C$513,2,0)</f>
        <v>0</v>
      </c>
      <c r="E307" s="61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472</v>
      </c>
      <c r="C308" s="45">
        <v>1</v>
      </c>
      <c r="D308" s="15">
        <f>VLOOKUP(B308,[2]Заказ!$B$160:$C$513,2,0)</f>
        <v>0</v>
      </c>
      <c r="E308" s="65">
        <f t="shared" si="14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15">
        <f>VLOOKUP(B309,[2]Заказ!$B$160:$C$513,2,0)</f>
        <v>0</v>
      </c>
      <c r="E309" s="59" t="e">
        <f>SUM(E310:E330)</f>
        <v>#N/A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25">
      <c r="B310" s="39" t="s">
        <v>132</v>
      </c>
      <c r="C310" s="11">
        <v>0.75</v>
      </c>
      <c r="D310" s="15">
        <f>VLOOKUP(B310,[2]Заказ!$B$160:$C$513,2,0)</f>
        <v>0</v>
      </c>
      <c r="E310" s="33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 t="shared" ref="AA310:AA327" si="16"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25">
      <c r="B311" s="38" t="s">
        <v>133</v>
      </c>
      <c r="C311" s="15">
        <v>0.1</v>
      </c>
      <c r="D311" s="15">
        <f>VLOOKUP(B311,[2]Заказ!$B$160:$C$513,2,0)</f>
        <v>0</v>
      </c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6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25">
      <c r="B312" s="44" t="s">
        <v>134</v>
      </c>
      <c r="C312" s="15">
        <v>1</v>
      </c>
      <c r="D312" s="15">
        <f>VLOOKUP(B312,[2]Заказ!$B$160:$C$513,2,0)</f>
        <v>0</v>
      </c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25">
      <c r="B313" s="44" t="s">
        <v>135</v>
      </c>
      <c r="C313" s="15">
        <v>1</v>
      </c>
      <c r="D313" s="15">
        <f>VLOOKUP(B313,[2]Заказ!$B$160:$C$513,2,0)</f>
        <v>0</v>
      </c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6"/>
        <v>1</v>
      </c>
      <c r="AB313" s="9"/>
      <c r="AC313" s="17" t="e">
        <f>Y313*#REF!</f>
        <v>#REF!</v>
      </c>
    </row>
    <row r="314" spans="2:29" ht="16.5" hidden="1" customHeight="1" outlineLevel="1" x14ac:dyDescent="0.25">
      <c r="B314" s="44" t="s">
        <v>136</v>
      </c>
      <c r="C314" s="15">
        <v>0.56000000000000005</v>
      </c>
      <c r="D314" s="15">
        <f>VLOOKUP(B314,[2]Заказ!$B$160:$C$513,2,0)</f>
        <v>0</v>
      </c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25">
      <c r="B315" s="44" t="s">
        <v>140</v>
      </c>
      <c r="C315" s="15">
        <v>0.56000000000000005</v>
      </c>
      <c r="D315" s="15">
        <f>VLOOKUP(B315,[2]Заказ!$B$160:$C$513,2,0)</f>
        <v>0</v>
      </c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 t="shared" si="16"/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25">
      <c r="B316" s="44" t="s">
        <v>137</v>
      </c>
      <c r="C316" s="15">
        <v>1</v>
      </c>
      <c r="D316" s="15" t="e">
        <f>VLOOKUP(B316,[2]Заказ!$B$160:$C$513,2,0)</f>
        <v>#N/A</v>
      </c>
      <c r="E316" s="26" t="e">
        <f t="shared" si="14"/>
        <v>#N/A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25">
      <c r="B317" s="44" t="s">
        <v>138</v>
      </c>
      <c r="C317" s="15">
        <v>1</v>
      </c>
      <c r="D317" s="15">
        <f>VLOOKUP(B317,[2]Заказ!$B$160:$C$513,2,0)</f>
        <v>0</v>
      </c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 t="shared" si="16"/>
        <v>1</v>
      </c>
      <c r="AB317" s="9"/>
      <c r="AC317" s="17" t="e">
        <f>Y317*#REF!</f>
        <v>#REF!</v>
      </c>
    </row>
    <row r="318" spans="2:29" ht="16.5" hidden="1" customHeight="1" outlineLevel="1" x14ac:dyDescent="0.25">
      <c r="B318" s="44" t="s">
        <v>139</v>
      </c>
      <c r="C318" s="15">
        <v>0.56000000000000005</v>
      </c>
      <c r="D318" s="15">
        <f>VLOOKUP(B318,[2]Заказ!$B$160:$C$513,2,0)</f>
        <v>0</v>
      </c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 t="shared" si="16"/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141</v>
      </c>
      <c r="C319" s="15">
        <v>1</v>
      </c>
      <c r="D319" s="15">
        <f>VLOOKUP(B319,[2]Заказ!$B$160:$C$513,2,0)</f>
        <v>0</v>
      </c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44" t="s">
        <v>142</v>
      </c>
      <c r="C320" s="15">
        <v>1</v>
      </c>
      <c r="D320" s="15">
        <f>VLOOKUP(B320,[2]Заказ!$B$160:$C$513,2,0)</f>
        <v>0</v>
      </c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25">
      <c r="B321" s="52" t="s">
        <v>485</v>
      </c>
      <c r="C321" s="15">
        <v>1</v>
      </c>
      <c r="D321" s="15">
        <f>VLOOKUP(B321,[2]Заказ!$B$160:$C$513,2,0)</f>
        <v>0</v>
      </c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 t="shared" si="16"/>
        <v>1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143</v>
      </c>
      <c r="C322" s="15">
        <v>0.1</v>
      </c>
      <c r="D322" s="15">
        <f>VLOOKUP(B322,[2]Заказ!$B$160:$C$513,2,0)</f>
        <v>0</v>
      </c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 t="shared" si="16"/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291</v>
      </c>
      <c r="C323" s="15">
        <v>0.23499999999999999</v>
      </c>
      <c r="D323" s="15">
        <f>VLOOKUP(B323,[2]Заказ!$B$160:$C$513,2,0)</f>
        <v>0</v>
      </c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 t="shared" si="16"/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144</v>
      </c>
      <c r="C324" s="15">
        <v>1</v>
      </c>
      <c r="D324" s="15">
        <f>VLOOKUP(B324,[2]Заказ!$B$160:$C$513,2,0)</f>
        <v>0</v>
      </c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145</v>
      </c>
      <c r="C325" s="15">
        <v>1</v>
      </c>
      <c r="D325" s="15" t="e">
        <f>VLOOKUP(B325,[2]Заказ!$B$160:$C$513,2,0)</f>
        <v>#N/A</v>
      </c>
      <c r="E325" s="26" t="e">
        <f t="shared" si="14"/>
        <v>#N/A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6"/>
        <v>1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146</v>
      </c>
      <c r="C326" s="15">
        <v>0.15</v>
      </c>
      <c r="D326" s="15" t="e">
        <f>VLOOKUP(B326,[2]Заказ!$B$160:$C$513,2,0)</f>
        <v>#N/A</v>
      </c>
      <c r="E326" s="26" t="e">
        <f t="shared" si="14"/>
        <v>#N/A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 t="shared" si="16"/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25">
      <c r="B327" s="44" t="s">
        <v>147</v>
      </c>
      <c r="C327" s="15">
        <v>0.1</v>
      </c>
      <c r="D327" s="15">
        <f>VLOOKUP(B327,[2]Заказ!$B$160:$C$513,2,0)</f>
        <v>0</v>
      </c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 t="shared" si="16"/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25">
      <c r="B328" s="52" t="s">
        <v>473</v>
      </c>
      <c r="C328" s="15">
        <v>0.14000000000000001</v>
      </c>
      <c r="D328" s="15">
        <f>VLOOKUP(B328,[2]Заказ!$B$160:$C$513,2,0)</f>
        <v>0</v>
      </c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25">
      <c r="B329" s="55" t="s">
        <v>474</v>
      </c>
      <c r="C329" s="15">
        <v>0.14000000000000001</v>
      </c>
      <c r="D329" s="15" t="e">
        <f>VLOOKUP(B329,[2]Заказ!$B$160:$C$513,2,0)</f>
        <v>#N/A</v>
      </c>
      <c r="E329" s="26" t="e">
        <f t="shared" si="14"/>
        <v>#N/A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>
        <f>VLOOKUP(B330,[2]Заказ!$B$160:$C$513,2,0)</f>
        <v>0</v>
      </c>
      <c r="E330" s="34">
        <f t="shared" si="14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74">
        <f>SUM(D332:D337)</f>
        <v>1350</v>
      </c>
      <c r="E331" s="59">
        <f>SUM(E332:E337)</f>
        <v>94.500000000000014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25">
      <c r="B332" s="39" t="s">
        <v>159</v>
      </c>
      <c r="C332" s="11">
        <v>7.0000000000000007E-2</v>
      </c>
      <c r="D332" s="11">
        <f>VLOOKUP(B332,[2]Заказ!$B$160:$C$513,2,0)</f>
        <v>300</v>
      </c>
      <c r="E332" s="33">
        <f t="shared" si="14"/>
        <v>21.000000000000004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 t="shared" ref="AA332:AA337" si="17"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25">
      <c r="B333" s="38" t="s">
        <v>160</v>
      </c>
      <c r="C333" s="15">
        <v>7.0000000000000007E-2</v>
      </c>
      <c r="D333" s="15">
        <f>VLOOKUP(B333,[2]Заказ!$B$160:$C$513,2,0)</f>
        <v>300</v>
      </c>
      <c r="E333" s="26">
        <f t="shared" si="14"/>
        <v>21.000000000000004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25">
      <c r="B334" s="38" t="s">
        <v>161</v>
      </c>
      <c r="C334" s="15">
        <v>7.0000000000000007E-2</v>
      </c>
      <c r="D334" s="15">
        <f>VLOOKUP(B334,[2]Заказ!$B$160:$C$513,2,0)</f>
        <v>300</v>
      </c>
      <c r="E334" s="26">
        <f t="shared" si="14"/>
        <v>21.000000000000004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25">
      <c r="B335" s="38" t="s">
        <v>163</v>
      </c>
      <c r="C335" s="15">
        <v>7.0000000000000007E-2</v>
      </c>
      <c r="D335" s="15">
        <f>VLOOKUP(B335,[2]Заказ!$B$160:$C$513,2,0)</f>
        <v>150</v>
      </c>
      <c r="E335" s="26">
        <f t="shared" si="14"/>
        <v>10.500000000000002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25">
      <c r="B336" s="38" t="s">
        <v>162</v>
      </c>
      <c r="C336" s="15">
        <v>7.0000000000000007E-2</v>
      </c>
      <c r="D336" s="15">
        <f>VLOOKUP(B336,[2]Заказ!$B$160:$C$513,2,0)</f>
        <v>150</v>
      </c>
      <c r="E336" s="26">
        <f t="shared" ref="E336:E397" si="18">D336*C336</f>
        <v>10.500000000000002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 t="shared" si="17"/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5">
        <f>VLOOKUP(B337,[2]Заказ!$B$160:$C$513,2,0)</f>
        <v>150</v>
      </c>
      <c r="E337" s="34">
        <f t="shared" si="18"/>
        <v>10.500000000000002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 t="shared" si="17"/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15">
        <f>VLOOKUP(B338,[2]Заказ!$B$160:$C$513,2,0)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25">
      <c r="B339" s="39" t="s">
        <v>150</v>
      </c>
      <c r="C339" s="11">
        <v>0.5</v>
      </c>
      <c r="D339" s="15">
        <f>VLOOKUP(B339,[2]Заказ!$B$160:$C$513,2,0)</f>
        <v>0</v>
      </c>
      <c r="E339" s="33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25">
      <c r="B340" s="38" t="s">
        <v>151</v>
      </c>
      <c r="C340" s="15">
        <v>1</v>
      </c>
      <c r="D340" s="15">
        <f>VLOOKUP(B340,[2]Заказ!$B$160:$C$513,2,0)</f>
        <v>0</v>
      </c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152</v>
      </c>
      <c r="C341" s="15">
        <v>1</v>
      </c>
      <c r="D341" s="15">
        <f>VLOOKUP(B341,[2]Заказ!$B$160:$C$513,2,0)</f>
        <v>0</v>
      </c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25">
      <c r="B342" s="38" t="s">
        <v>153</v>
      </c>
      <c r="C342" s="15">
        <v>1</v>
      </c>
      <c r="D342" s="15">
        <f>VLOOKUP(B342,[2]Заказ!$B$160:$C$513,2,0)</f>
        <v>0</v>
      </c>
      <c r="E342" s="26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5">
        <f>VLOOKUP(B343,[2]Заказ!$B$160:$C$513,2,0)</f>
        <v>0</v>
      </c>
      <c r="E343" s="34">
        <f t="shared" si="18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15">
        <f>VLOOKUP(B344,[2]Заказ!$B$160:$C$513,2,0)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25">
      <c r="B345" s="39" t="s">
        <v>156</v>
      </c>
      <c r="C345" s="11">
        <v>0.38</v>
      </c>
      <c r="D345" s="15">
        <f>VLOOKUP(B345,[2]Заказ!$B$160:$C$513,2,0)</f>
        <v>0</v>
      </c>
      <c r="E345" s="33">
        <f t="shared" si="18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x14ac:dyDescent="0.25">
      <c r="B346" s="38" t="s">
        <v>157</v>
      </c>
      <c r="C346" s="11">
        <v>1</v>
      </c>
      <c r="D346" s="15">
        <f>VLOOKUP(B346,[2]Заказ!$B$160:$C$513,2,0)</f>
        <v>0</v>
      </c>
      <c r="E346" s="26">
        <f t="shared" si="18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3" t="s">
        <v>479</v>
      </c>
      <c r="C347" s="17">
        <v>0.95</v>
      </c>
      <c r="D347" s="15">
        <f>VLOOKUP(B347,[2]Заказ!$B$160:$C$513,2,0)</f>
        <v>0</v>
      </c>
      <c r="E347" s="34">
        <f t="shared" si="18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15">
        <f>VLOOKUP(B348,[2]Заказ!$B$160:$C$513,2,0)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25">
      <c r="B349" s="39" t="s">
        <v>292</v>
      </c>
      <c r="C349" s="11">
        <v>0.15</v>
      </c>
      <c r="D349" s="15">
        <f>VLOOKUP(B349,[2]Заказ!$B$160:$C$513,2,0)</f>
        <v>0</v>
      </c>
      <c r="E349" s="33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ref="AA349:AA375" si="19"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25">
      <c r="B350" s="38" t="s">
        <v>293</v>
      </c>
      <c r="C350" s="15">
        <v>0.15</v>
      </c>
      <c r="D350" s="15">
        <f>VLOOKUP(B350,[2]Заказ!$B$160:$C$513,2,0)</f>
        <v>0</v>
      </c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 t="shared" si="19"/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25">
      <c r="B351" s="38" t="s">
        <v>294</v>
      </c>
      <c r="C351" s="15">
        <v>0.1</v>
      </c>
      <c r="D351" s="15">
        <f>VLOOKUP(B351,[2]Заказ!$B$160:$C$513,2,0)</f>
        <v>0</v>
      </c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 t="shared" si="19"/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25">
      <c r="B352" s="38" t="s">
        <v>295</v>
      </c>
      <c r="C352" s="15">
        <v>0.14000000000000001</v>
      </c>
      <c r="D352" s="15">
        <f>VLOOKUP(B352,[2]Заказ!$B$160:$C$513,2,0)</f>
        <v>0</v>
      </c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 t="shared" si="19"/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25">
      <c r="B353" s="38" t="s">
        <v>296</v>
      </c>
      <c r="C353" s="15">
        <v>0.2</v>
      </c>
      <c r="D353" s="15">
        <f>VLOOKUP(B353,[2]Заказ!$B$160:$C$513,2,0)</f>
        <v>0</v>
      </c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9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25">
      <c r="B354" s="38" t="s">
        <v>297</v>
      </c>
      <c r="C354" s="15">
        <v>0.4</v>
      </c>
      <c r="D354" s="15">
        <f>VLOOKUP(B354,[2]Заказ!$B$160:$C$513,2,0)</f>
        <v>0</v>
      </c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 t="shared" si="19"/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25">
      <c r="B355" s="38" t="s">
        <v>298</v>
      </c>
      <c r="C355" s="15">
        <v>0.05</v>
      </c>
      <c r="D355" s="15">
        <f>VLOOKUP(B355,[2]Заказ!$B$160:$C$513,2,0)</f>
        <v>0</v>
      </c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 t="shared" si="19"/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25">
      <c r="B356" s="38" t="s">
        <v>248</v>
      </c>
      <c r="C356" s="15">
        <v>0.2</v>
      </c>
      <c r="D356" s="15">
        <f>VLOOKUP(B356,[2]Заказ!$B$160:$C$513,2,0)</f>
        <v>0</v>
      </c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 t="shared" si="19"/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243</v>
      </c>
      <c r="C357" s="15">
        <v>1</v>
      </c>
      <c r="D357" s="15">
        <f>VLOOKUP(B357,[2]Заказ!$B$160:$C$513,2,0)</f>
        <v>0</v>
      </c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 t="shared" si="19"/>
        <v>1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249</v>
      </c>
      <c r="C358" s="15">
        <v>0.125</v>
      </c>
      <c r="D358" s="15">
        <f>VLOOKUP(B358,[2]Заказ!$B$160:$C$513,2,0)</f>
        <v>0</v>
      </c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 t="shared" si="19"/>
        <v>1.5625E-2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250</v>
      </c>
      <c r="C359" s="15">
        <v>0.2</v>
      </c>
      <c r="D359" s="15">
        <f>VLOOKUP(B359,[2]Заказ!$B$160:$C$513,2,0)</f>
        <v>0</v>
      </c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19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244</v>
      </c>
      <c r="C360" s="15">
        <v>1</v>
      </c>
      <c r="D360" s="15">
        <f>VLOOKUP(B360,[2]Заказ!$B$160:$C$513,2,0)</f>
        <v>0</v>
      </c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 t="shared" si="19"/>
        <v>1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251</v>
      </c>
      <c r="C361" s="15">
        <v>0.125</v>
      </c>
      <c r="D361" s="15">
        <f>VLOOKUP(B361,[2]Заказ!$B$160:$C$513,2,0)</f>
        <v>0</v>
      </c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 t="shared" si="19"/>
        <v>1.5625E-2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252</v>
      </c>
      <c r="C362" s="15">
        <v>0.2</v>
      </c>
      <c r="D362" s="15">
        <f>VLOOKUP(B362,[2]Заказ!$B$160:$C$513,2,0)</f>
        <v>0</v>
      </c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253</v>
      </c>
      <c r="C363" s="15">
        <v>0.2</v>
      </c>
      <c r="D363" s="15">
        <f>VLOOKUP(B363,[2]Заказ!$B$160:$C$513,2,0)</f>
        <v>0</v>
      </c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19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254</v>
      </c>
      <c r="C364" s="15">
        <v>0.125</v>
      </c>
      <c r="D364" s="15">
        <f>VLOOKUP(B364,[2]Заказ!$B$160:$C$513,2,0)</f>
        <v>0</v>
      </c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255</v>
      </c>
      <c r="C365" s="15">
        <v>0.125</v>
      </c>
      <c r="D365" s="15">
        <f>VLOOKUP(B365,[2]Заказ!$B$160:$C$513,2,0)</f>
        <v>0</v>
      </c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19"/>
        <v>1.5625E-2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256</v>
      </c>
      <c r="C366" s="15">
        <v>0.2</v>
      </c>
      <c r="D366" s="15">
        <f>VLOOKUP(B366,[2]Заказ!$B$160:$C$513,2,0)</f>
        <v>0</v>
      </c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257</v>
      </c>
      <c r="C367" s="15">
        <v>0.2</v>
      </c>
      <c r="D367" s="15">
        <f>VLOOKUP(B367,[2]Заказ!$B$160:$C$513,2,0)</f>
        <v>0</v>
      </c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 t="shared" si="19"/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245</v>
      </c>
      <c r="C368" s="15">
        <v>1</v>
      </c>
      <c r="D368" s="15">
        <f>VLOOKUP(B368,[2]Заказ!$B$160:$C$513,2,0)</f>
        <v>0</v>
      </c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 t="shared" si="19"/>
        <v>1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258</v>
      </c>
      <c r="C369" s="15">
        <v>0.125</v>
      </c>
      <c r="D369" s="15">
        <f>VLOOKUP(B369,[2]Заказ!$B$160:$C$513,2,0)</f>
        <v>0</v>
      </c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 t="shared" si="19"/>
        <v>1.5625E-2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260</v>
      </c>
      <c r="C370" s="15">
        <v>0.2</v>
      </c>
      <c r="D370" s="15">
        <f>VLOOKUP(B370,[2]Заказ!$B$160:$C$513,2,0)</f>
        <v>0</v>
      </c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19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246</v>
      </c>
      <c r="C371" s="15">
        <v>1</v>
      </c>
      <c r="D371" s="15">
        <f>VLOOKUP(B371,[2]Заказ!$B$160:$C$513,2,0)</f>
        <v>0</v>
      </c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261</v>
      </c>
      <c r="C372" s="15">
        <v>1</v>
      </c>
      <c r="D372" s="15">
        <f>VLOOKUP(B372,[2]Заказ!$B$160:$C$513,2,0)</f>
        <v>0</v>
      </c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259</v>
      </c>
      <c r="C373" s="15">
        <v>1</v>
      </c>
      <c r="D373" s="15">
        <f>VLOOKUP(B373,[2]Заказ!$B$160:$C$513,2,0)</f>
        <v>0</v>
      </c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25">
      <c r="B374" s="38" t="s">
        <v>299</v>
      </c>
      <c r="C374" s="15">
        <v>0.14000000000000001</v>
      </c>
      <c r="D374" s="15">
        <f>VLOOKUP(B374,[2]Заказ!$B$160:$C$513,2,0)</f>
        <v>0</v>
      </c>
      <c r="E374" s="26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 t="shared" si="19"/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>
        <f>VLOOKUP(B375,[2]Заказ!$B$160:$C$513,2,0)</f>
        <v>0</v>
      </c>
      <c r="E375" s="34">
        <f t="shared" si="18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 t="shared" si="19"/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15">
        <f>VLOOKUP(B376,[2]Заказ!$B$160:$C$513,2,0)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5">
        <f>VLOOKUP(B377,[2]Заказ!$B$160:$C$513,2,0)</f>
        <v>0</v>
      </c>
      <c r="E377" s="33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25">
      <c r="B378" s="51" t="s">
        <v>478</v>
      </c>
      <c r="C378" s="15">
        <v>0.5</v>
      </c>
      <c r="D378" s="15">
        <f>VLOOKUP(B378,[2]Заказ!$B$160:$C$513,2,0)</f>
        <v>0</v>
      </c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25">
      <c r="B379" s="44" t="s">
        <v>167</v>
      </c>
      <c r="C379" s="15">
        <v>1</v>
      </c>
      <c r="D379" s="15">
        <f>VLOOKUP(B379,[2]Заказ!$B$160:$C$513,2,0)</f>
        <v>0</v>
      </c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ref="AA379:AA410" si="20">Y379*C379</f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44" t="s">
        <v>168</v>
      </c>
      <c r="C380" s="15">
        <v>1</v>
      </c>
      <c r="D380" s="15">
        <f>VLOOKUP(B380,[2]Заказ!$B$160:$C$513,2,0)</f>
        <v>0</v>
      </c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25">
      <c r="B381" s="44" t="s">
        <v>169</v>
      </c>
      <c r="C381" s="15">
        <v>1</v>
      </c>
      <c r="D381" s="15">
        <f>VLOOKUP(B381,[2]Заказ!$B$160:$C$513,2,0)</f>
        <v>0</v>
      </c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4" t="s">
        <v>170</v>
      </c>
      <c r="C382" s="15">
        <v>1</v>
      </c>
      <c r="D382" s="15">
        <f>VLOOKUP(B382,[2]Заказ!$B$160:$C$513,2,0)</f>
        <v>0</v>
      </c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4" t="s">
        <v>171</v>
      </c>
      <c r="C383" s="15">
        <v>1</v>
      </c>
      <c r="D383" s="15">
        <f>VLOOKUP(B383,[2]Заказ!$B$160:$C$513,2,0)</f>
        <v>0</v>
      </c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25">
      <c r="B384" s="44" t="s">
        <v>172</v>
      </c>
      <c r="C384" s="15">
        <v>1</v>
      </c>
      <c r="D384" s="15">
        <f>VLOOKUP(B384,[2]Заказ!$B$160:$C$513,2,0)</f>
        <v>0</v>
      </c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25">
      <c r="B385" s="44" t="s">
        <v>173</v>
      </c>
      <c r="C385" s="15">
        <v>1</v>
      </c>
      <c r="D385" s="15">
        <f>VLOOKUP(B385,[2]Заказ!$B$160:$C$513,2,0)</f>
        <v>0</v>
      </c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4" t="s">
        <v>174</v>
      </c>
      <c r="C386" s="15">
        <v>1</v>
      </c>
      <c r="D386" s="15">
        <f>VLOOKUP(B386,[2]Заказ!$B$160:$C$513,2,0)</f>
        <v>0</v>
      </c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0"/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175</v>
      </c>
      <c r="C387" s="15">
        <v>2.9000000000000001E-2</v>
      </c>
      <c r="D387" s="15">
        <f>VLOOKUP(B387,[2]Заказ!$B$160:$C$513,2,0)</f>
        <v>0</v>
      </c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 t="shared" si="20"/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176</v>
      </c>
      <c r="C388" s="15">
        <v>0.05</v>
      </c>
      <c r="D388" s="15">
        <f>VLOOKUP(B388,[2]Заказ!$B$160:$C$513,2,0)</f>
        <v>0</v>
      </c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 t="shared" si="20"/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177</v>
      </c>
      <c r="C389" s="15">
        <v>0.03</v>
      </c>
      <c r="D389" s="15">
        <f>VLOOKUP(B389,[2]Заказ!$B$160:$C$513,2,0)</f>
        <v>0</v>
      </c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 t="shared" si="20"/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178</v>
      </c>
      <c r="C390" s="15">
        <v>1</v>
      </c>
      <c r="D390" s="15">
        <f>VLOOKUP(B390,[2]Заказ!$B$160:$C$513,2,0)</f>
        <v>0</v>
      </c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348</v>
      </c>
      <c r="C391" s="15">
        <v>1</v>
      </c>
      <c r="D391" s="15">
        <f>VLOOKUP(B391,[2]Заказ!$B$160:$C$513,2,0)</f>
        <v>0</v>
      </c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0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347</v>
      </c>
      <c r="C392" s="15">
        <v>0.23499999999999999</v>
      </c>
      <c r="D392" s="15">
        <f>VLOOKUP(B392,[2]Заказ!$B$160:$C$513,2,0)</f>
        <v>0</v>
      </c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 t="shared" si="20"/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346</v>
      </c>
      <c r="C393" s="15">
        <v>0.23200000000000001</v>
      </c>
      <c r="D393" s="15">
        <f>VLOOKUP(B393,[2]Заказ!$B$160:$C$513,2,0)</f>
        <v>0</v>
      </c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 t="shared" si="20"/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328</v>
      </c>
      <c r="C394" s="15">
        <v>1</v>
      </c>
      <c r="D394" s="15">
        <f>VLOOKUP(B394,[2]Заказ!$B$160:$C$513,2,0)</f>
        <v>0</v>
      </c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345</v>
      </c>
      <c r="C395" s="15">
        <v>1</v>
      </c>
      <c r="D395" s="15">
        <f>VLOOKUP(B395,[2]Заказ!$B$160:$C$513,2,0)</f>
        <v>0</v>
      </c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344</v>
      </c>
      <c r="C396" s="15">
        <v>1</v>
      </c>
      <c r="D396" s="15">
        <f>VLOOKUP(B396,[2]Заказ!$B$160:$C$513,2,0)</f>
        <v>0</v>
      </c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343</v>
      </c>
      <c r="C397" s="15">
        <v>1</v>
      </c>
      <c r="D397" s="15">
        <f>VLOOKUP(B397,[2]Заказ!$B$160:$C$513,2,0)</f>
        <v>0</v>
      </c>
      <c r="E397" s="26">
        <f t="shared" si="18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342</v>
      </c>
      <c r="C398" s="15">
        <v>1</v>
      </c>
      <c r="D398" s="15">
        <f>VLOOKUP(B398,[2]Заказ!$B$160:$C$513,2,0)</f>
        <v>0</v>
      </c>
      <c r="E398" s="26">
        <f t="shared" ref="E398:E461" si="21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341</v>
      </c>
      <c r="C399" s="15">
        <v>1</v>
      </c>
      <c r="D399" s="15">
        <f>VLOOKUP(B399,[2]Заказ!$B$160:$C$513,2,0)</f>
        <v>0</v>
      </c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340</v>
      </c>
      <c r="C400" s="15">
        <v>1</v>
      </c>
      <c r="D400" s="15">
        <f>VLOOKUP(B400,[2]Заказ!$B$160:$C$513,2,0)</f>
        <v>0</v>
      </c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0"/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339</v>
      </c>
      <c r="C401" s="15">
        <v>0.4</v>
      </c>
      <c r="D401" s="15">
        <f>VLOOKUP(B401,[2]Заказ!$B$160:$C$513,2,0)</f>
        <v>0</v>
      </c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 t="shared" si="20"/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338</v>
      </c>
      <c r="C402" s="15">
        <v>0.7</v>
      </c>
      <c r="D402" s="15">
        <f>VLOOKUP(B402,[2]Заказ!$B$160:$C$513,2,0)</f>
        <v>0</v>
      </c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337</v>
      </c>
      <c r="C403" s="15">
        <v>0.7</v>
      </c>
      <c r="D403" s="15">
        <f>VLOOKUP(B403,[2]Заказ!$B$160:$C$513,2,0)</f>
        <v>0</v>
      </c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 t="shared" si="20"/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434</v>
      </c>
      <c r="C404" s="15">
        <v>0.5</v>
      </c>
      <c r="D404" s="15">
        <f>VLOOKUP(B404,[2]Заказ!$B$160:$C$513,2,0)</f>
        <v>0</v>
      </c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336</v>
      </c>
      <c r="C405" s="15">
        <v>0.5</v>
      </c>
      <c r="D405" s="15">
        <f>VLOOKUP(B405,[2]Заказ!$B$160:$C$513,2,0)</f>
        <v>0</v>
      </c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335</v>
      </c>
      <c r="C406" s="15">
        <v>0.5</v>
      </c>
      <c r="D406" s="15">
        <f>VLOOKUP(B406,[2]Заказ!$B$160:$C$513,2,0)</f>
        <v>0</v>
      </c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334</v>
      </c>
      <c r="C407" s="15">
        <v>0.5</v>
      </c>
      <c r="D407" s="15">
        <f>VLOOKUP(B407,[2]Заказ!$B$160:$C$513,2,0)</f>
        <v>0</v>
      </c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 t="shared" si="20"/>
        <v>0.25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333</v>
      </c>
      <c r="C408" s="15">
        <v>1</v>
      </c>
      <c r="D408" s="15">
        <f>VLOOKUP(B408,[2]Заказ!$B$160:$C$513,2,0)</f>
        <v>0</v>
      </c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435</v>
      </c>
      <c r="C409" s="15">
        <v>1</v>
      </c>
      <c r="D409" s="15">
        <f>VLOOKUP(B409,[2]Заказ!$B$160:$C$513,2,0)</f>
        <v>0</v>
      </c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 t="shared" si="20"/>
        <v>1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332</v>
      </c>
      <c r="C410" s="15">
        <v>0.05</v>
      </c>
      <c r="D410" s="15">
        <f>VLOOKUP(B410,[2]Заказ!$B$160:$C$513,2,0)</f>
        <v>0</v>
      </c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 t="shared" si="20"/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331</v>
      </c>
      <c r="C411" s="15">
        <v>0.23499999999999999</v>
      </c>
      <c r="D411" s="15">
        <f>VLOOKUP(B411,[2]Заказ!$B$160:$C$513,2,0)</f>
        <v>0</v>
      </c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 t="shared" ref="AA411:AA442" si="22"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330</v>
      </c>
      <c r="C412" s="15">
        <v>1</v>
      </c>
      <c r="D412" s="15">
        <f>VLOOKUP(B412,[2]Заказ!$B$160:$C$513,2,0)</f>
        <v>0</v>
      </c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329</v>
      </c>
      <c r="C413" s="15">
        <v>1</v>
      </c>
      <c r="D413" s="15">
        <f>VLOOKUP(B413,[2]Заказ!$B$160:$C$513,2,0)</f>
        <v>0</v>
      </c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 t="shared" si="22"/>
        <v>1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436</v>
      </c>
      <c r="C414" s="15">
        <v>0.182</v>
      </c>
      <c r="D414" s="15">
        <f>VLOOKUP(B414,[2]Заказ!$B$160:$C$513,2,0)</f>
        <v>0</v>
      </c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 t="shared" si="22"/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437</v>
      </c>
      <c r="C415" s="15">
        <v>1</v>
      </c>
      <c r="D415" s="15">
        <f>VLOOKUP(B415,[2]Заказ!$B$160:$C$513,2,0)</f>
        <v>0</v>
      </c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438</v>
      </c>
      <c r="C416" s="15">
        <v>1</v>
      </c>
      <c r="D416" s="15">
        <f>VLOOKUP(B416,[2]Заказ!$B$160:$C$513,2,0)</f>
        <v>0</v>
      </c>
      <c r="E416" s="26">
        <f t="shared" si="21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2"/>
        <v>1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439</v>
      </c>
      <c r="C417" s="15">
        <v>0.1</v>
      </c>
      <c r="D417" s="15">
        <f>VLOOKUP(B417,[2]Заказ!$B$160:$C$513,2,0)</f>
        <v>0</v>
      </c>
      <c r="E417" s="26">
        <f t="shared" si="21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440</v>
      </c>
      <c r="C418" s="15">
        <v>0.1</v>
      </c>
      <c r="D418" s="15">
        <f>VLOOKUP(B418,[2]Заказ!$B$160:$C$513,2,0)</f>
        <v>0</v>
      </c>
      <c r="E418" s="26">
        <f t="shared" si="21"/>
        <v>0</v>
      </c>
      <c r="F418" s="9" t="s">
        <v>471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 t="shared" si="22"/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224</v>
      </c>
      <c r="C419" s="15">
        <v>0.125</v>
      </c>
      <c r="D419" s="15">
        <f>VLOOKUP(B419,[2]Заказ!$B$160:$C$513,2,0)</f>
        <v>0</v>
      </c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 t="shared" si="22"/>
        <v>1.5625E-2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208</v>
      </c>
      <c r="C420" s="15">
        <v>3.9E-2</v>
      </c>
      <c r="D420" s="15">
        <f>VLOOKUP(B420,[2]Заказ!$B$160:$C$513,2,0)</f>
        <v>0</v>
      </c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 t="shared" si="22"/>
        <v>1.521E-3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209</v>
      </c>
      <c r="C421" s="15">
        <v>4.2999999999999997E-2</v>
      </c>
      <c r="D421" s="15">
        <f>VLOOKUP(B421,[2]Заказ!$B$160:$C$513,2,0)</f>
        <v>0</v>
      </c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 t="shared" si="22"/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210</v>
      </c>
      <c r="C422" s="15">
        <v>0.02</v>
      </c>
      <c r="D422" s="15">
        <f>VLOOKUP(B422,[2]Заказ!$B$160:$C$513,2,0)</f>
        <v>0</v>
      </c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211</v>
      </c>
      <c r="C423" s="15">
        <v>0.02</v>
      </c>
      <c r="D423" s="15">
        <f>VLOOKUP(B423,[2]Заказ!$B$160:$C$513,2,0)</f>
        <v>0</v>
      </c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212</v>
      </c>
      <c r="C424" s="15">
        <v>0.02</v>
      </c>
      <c r="D424" s="15">
        <f>VLOOKUP(B424,[2]Заказ!$B$160:$C$513,2,0)</f>
        <v>0</v>
      </c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213</v>
      </c>
      <c r="C425" s="15">
        <v>0.02</v>
      </c>
      <c r="D425" s="15">
        <f>VLOOKUP(B425,[2]Заказ!$B$160:$C$513,2,0)</f>
        <v>0</v>
      </c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214</v>
      </c>
      <c r="C426" s="15">
        <v>0.02</v>
      </c>
      <c r="D426" s="15">
        <f>VLOOKUP(B426,[2]Заказ!$B$160:$C$513,2,0)</f>
        <v>0</v>
      </c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 t="shared" si="22"/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215</v>
      </c>
      <c r="C427" s="15">
        <v>2.1000000000000001E-2</v>
      </c>
      <c r="D427" s="15">
        <f>VLOOKUP(B427,[2]Заказ!$B$160:$C$513,2,0)</f>
        <v>0</v>
      </c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 t="shared" si="22"/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216</v>
      </c>
      <c r="C428" s="15">
        <v>0.1</v>
      </c>
      <c r="D428" s="15">
        <f>VLOOKUP(B428,[2]Заказ!$B$160:$C$513,2,0)</f>
        <v>0</v>
      </c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 t="shared" si="22"/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217</v>
      </c>
      <c r="C429" s="15">
        <v>0.05</v>
      </c>
      <c r="D429" s="15">
        <f>VLOOKUP(B429,[2]Заказ!$B$160:$C$513,2,0)</f>
        <v>0</v>
      </c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 t="shared" si="22"/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207</v>
      </c>
      <c r="C430" s="15">
        <v>0.01</v>
      </c>
      <c r="D430" s="15">
        <f>VLOOKUP(B430,[2]Заказ!$B$160:$C$513,2,0)</f>
        <v>0</v>
      </c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 t="shared" si="22"/>
        <v>0.01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218</v>
      </c>
      <c r="C431" s="15">
        <v>0.18</v>
      </c>
      <c r="D431" s="15">
        <f>VLOOKUP(B431,[2]Заказ!$B$160:$C$513,2,0)</f>
        <v>0</v>
      </c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 t="shared" si="22"/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441</v>
      </c>
      <c r="C432" s="15">
        <v>0.35</v>
      </c>
      <c r="D432" s="15">
        <f>VLOOKUP(B432,[2]Заказ!$B$160:$C$513,2,0)</f>
        <v>0</v>
      </c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 t="shared" si="22"/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221</v>
      </c>
      <c r="C433" s="15">
        <v>0.09</v>
      </c>
      <c r="D433" s="15">
        <f>VLOOKUP(B433,[2]Заказ!$B$160:$C$513,2,0)</f>
        <v>0</v>
      </c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 t="shared" si="22"/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219</v>
      </c>
      <c r="C434" s="15">
        <v>0.15</v>
      </c>
      <c r="D434" s="15">
        <f>VLOOKUP(B434,[2]Заказ!$B$160:$C$513,2,0)</f>
        <v>0</v>
      </c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442</v>
      </c>
      <c r="C435" s="15">
        <v>0.15</v>
      </c>
      <c r="D435" s="15">
        <f>VLOOKUP(B435,[2]Заказ!$B$160:$C$513,2,0)</f>
        <v>0</v>
      </c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 t="shared" si="22"/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220</v>
      </c>
      <c r="C436" s="15">
        <v>7.0000000000000007E-2</v>
      </c>
      <c r="D436" s="15">
        <f>VLOOKUP(B436,[2]Заказ!$B$160:$C$513,2,0)</f>
        <v>0</v>
      </c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 t="shared" si="22"/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222</v>
      </c>
      <c r="C437" s="15">
        <v>1.6E-2</v>
      </c>
      <c r="D437" s="15">
        <f>VLOOKUP(B437,[2]Заказ!$B$160:$C$513,2,0)</f>
        <v>0</v>
      </c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 t="shared" si="22"/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223</v>
      </c>
      <c r="C438" s="15">
        <v>2.4E-2</v>
      </c>
      <c r="D438" s="15">
        <f>VLOOKUP(B438,[2]Заказ!$B$160:$C$513,2,0)</f>
        <v>0</v>
      </c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 t="shared" si="22"/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443</v>
      </c>
      <c r="C439" s="15">
        <v>0.02</v>
      </c>
      <c r="D439" s="15">
        <f>VLOOKUP(B439,[2]Заказ!$B$160:$C$513,2,0)</f>
        <v>0</v>
      </c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444</v>
      </c>
      <c r="C440" s="15">
        <v>0.02</v>
      </c>
      <c r="D440" s="15">
        <f>VLOOKUP(B440,[2]Заказ!$B$160:$C$513,2,0)</f>
        <v>0</v>
      </c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 t="shared" si="22"/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445</v>
      </c>
      <c r="C441" s="15">
        <v>1</v>
      </c>
      <c r="D441" s="15">
        <f>VLOOKUP(B441,[2]Заказ!$B$160:$C$513,2,0)</f>
        <v>0</v>
      </c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446</v>
      </c>
      <c r="C442" s="15">
        <v>1</v>
      </c>
      <c r="D442" s="15">
        <f>VLOOKUP(B442,[2]Заказ!$B$160:$C$513,2,0)</f>
        <v>0</v>
      </c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447</v>
      </c>
      <c r="C443" s="15">
        <v>1</v>
      </c>
      <c r="D443" s="15">
        <f>VLOOKUP(B443,[2]Заказ!$B$160:$C$513,2,0)</f>
        <v>0</v>
      </c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ref="AA443:AA471" si="23">Y443*C443</f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448</v>
      </c>
      <c r="C444" s="15">
        <v>1</v>
      </c>
      <c r="D444" s="15">
        <f>VLOOKUP(B444,[2]Заказ!$B$160:$C$513,2,0)</f>
        <v>0</v>
      </c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449</v>
      </c>
      <c r="C445" s="15">
        <v>1</v>
      </c>
      <c r="D445" s="15">
        <f>VLOOKUP(B445,[2]Заказ!$B$160:$C$513,2,0)</f>
        <v>0</v>
      </c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450</v>
      </c>
      <c r="C446" s="15">
        <v>1</v>
      </c>
      <c r="D446" s="15">
        <f>VLOOKUP(B446,[2]Заказ!$B$160:$C$513,2,0)</f>
        <v>0</v>
      </c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451</v>
      </c>
      <c r="C447" s="15">
        <v>1</v>
      </c>
      <c r="D447" s="15">
        <f>VLOOKUP(B447,[2]Заказ!$B$160:$C$513,2,0)</f>
        <v>0</v>
      </c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452</v>
      </c>
      <c r="C448" s="15">
        <v>1</v>
      </c>
      <c r="D448" s="15">
        <f>VLOOKUP(B448,[2]Заказ!$B$160:$C$513,2,0)</f>
        <v>0</v>
      </c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453</v>
      </c>
      <c r="C449" s="15">
        <v>1</v>
      </c>
      <c r="D449" s="15">
        <f>VLOOKUP(B449,[2]Заказ!$B$160:$C$513,2,0)</f>
        <v>0</v>
      </c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454</v>
      </c>
      <c r="C450" s="15">
        <v>1</v>
      </c>
      <c r="D450" s="15">
        <f>VLOOKUP(B450,[2]Заказ!$B$160:$C$513,2,0)</f>
        <v>0</v>
      </c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455</v>
      </c>
      <c r="C451" s="15">
        <v>1</v>
      </c>
      <c r="D451" s="15">
        <f>VLOOKUP(B451,[2]Заказ!$B$160:$C$513,2,0)</f>
        <v>0</v>
      </c>
      <c r="E451" s="26">
        <f t="shared" si="21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456</v>
      </c>
      <c r="C452" s="15">
        <v>1</v>
      </c>
      <c r="D452" s="15">
        <f>VLOOKUP(B452,[2]Заказ!$B$160:$C$513,2,0)</f>
        <v>0</v>
      </c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457</v>
      </c>
      <c r="C453" s="15">
        <v>1</v>
      </c>
      <c r="D453" s="15">
        <f>VLOOKUP(B453,[2]Заказ!$B$160:$C$513,2,0)</f>
        <v>0</v>
      </c>
      <c r="E453" s="26">
        <f t="shared" si="21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458</v>
      </c>
      <c r="C454" s="15">
        <v>1</v>
      </c>
      <c r="D454" s="15">
        <f>VLOOKUP(B454,[2]Заказ!$B$160:$C$513,2,0)</f>
        <v>0</v>
      </c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503</v>
      </c>
      <c r="C455" s="15">
        <v>0.5</v>
      </c>
      <c r="D455" s="15">
        <f>VLOOKUP(B455,[2]Заказ!$B$160:$C$513,2,0)</f>
        <v>0</v>
      </c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504</v>
      </c>
      <c r="C456" s="15">
        <v>0.5</v>
      </c>
      <c r="D456" s="15">
        <f>VLOOKUP(B456,[2]Заказ!$B$160:$C$513,2,0)</f>
        <v>0</v>
      </c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0.5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459</v>
      </c>
      <c r="C457" s="15">
        <v>1</v>
      </c>
      <c r="D457" s="15">
        <f>VLOOKUP(B457,[2]Заказ!$B$160:$C$513,2,0)</f>
        <v>0</v>
      </c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460</v>
      </c>
      <c r="C458" s="15">
        <v>1</v>
      </c>
      <c r="D458" s="15">
        <f>VLOOKUP(B458,[2]Заказ!$B$160:$C$513,2,0)</f>
        <v>0</v>
      </c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461</v>
      </c>
      <c r="C459" s="15">
        <v>1</v>
      </c>
      <c r="D459" s="15">
        <f>VLOOKUP(B459,[2]Заказ!$B$160:$C$513,2,0)</f>
        <v>0</v>
      </c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462</v>
      </c>
      <c r="C460" s="15">
        <v>1</v>
      </c>
      <c r="D460" s="15">
        <f>VLOOKUP(B460,[2]Заказ!$B$160:$C$513,2,0)</f>
        <v>0</v>
      </c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3"/>
        <v>1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463</v>
      </c>
      <c r="C461" s="15">
        <v>0.4</v>
      </c>
      <c r="D461" s="15">
        <f>VLOOKUP(B461,[2]Заказ!$B$160:$C$513,2,0)</f>
        <v>0</v>
      </c>
      <c r="E461" s="26">
        <f t="shared" si="21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464</v>
      </c>
      <c r="C462" s="15">
        <v>0.4</v>
      </c>
      <c r="D462" s="15">
        <f>VLOOKUP(B462,[2]Заказ!$B$160:$C$513,2,0)</f>
        <v>0</v>
      </c>
      <c r="E462" s="26">
        <f t="shared" ref="E462:E514" si="24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 t="shared" si="23"/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182</v>
      </c>
      <c r="C463" s="15">
        <v>1</v>
      </c>
      <c r="D463" s="15">
        <f>VLOOKUP(B463,[2]Заказ!$B$160:$C$513,2,0)</f>
        <v>0</v>
      </c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181</v>
      </c>
      <c r="C464" s="15">
        <v>1</v>
      </c>
      <c r="D464" s="15">
        <f>VLOOKUP(B464,[2]Заказ!$B$160:$C$513,2,0)</f>
        <v>0</v>
      </c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3"/>
        <v>1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465</v>
      </c>
      <c r="C465" s="15">
        <v>0.4</v>
      </c>
      <c r="D465" s="15">
        <f>VLOOKUP(B465,[2]Заказ!$B$160:$C$513,2,0)</f>
        <v>0</v>
      </c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179</v>
      </c>
      <c r="C466" s="15">
        <v>0.4</v>
      </c>
      <c r="D466" s="15">
        <f>VLOOKUP(B466,[2]Заказ!$B$160:$C$513,2,0)</f>
        <v>0</v>
      </c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25">
      <c r="B467" s="44" t="s">
        <v>180</v>
      </c>
      <c r="C467" s="15">
        <v>0.4</v>
      </c>
      <c r="D467" s="15">
        <f>VLOOKUP(B467,[2]Заказ!$B$160:$C$513,2,0)</f>
        <v>0</v>
      </c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3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25">
      <c r="B468" s="38" t="s">
        <v>466</v>
      </c>
      <c r="C468" s="15">
        <v>1</v>
      </c>
      <c r="D468" s="15">
        <f>VLOOKUP(B468,[2]Заказ!$B$160:$C$513,2,0)</f>
        <v>0</v>
      </c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 t="shared" si="23"/>
        <v>1</v>
      </c>
      <c r="AB468" s="9"/>
      <c r="AC468" s="17" t="e">
        <f>Y468*#REF!</f>
        <v>#REF!</v>
      </c>
    </row>
    <row r="469" spans="2:29" ht="16.5" hidden="1" customHeight="1" outlineLevel="1" x14ac:dyDescent="0.25">
      <c r="B469" s="38" t="s">
        <v>467</v>
      </c>
      <c r="C469" s="15">
        <v>0.25</v>
      </c>
      <c r="D469" s="15">
        <f>VLOOKUP(B469,[2]Заказ!$B$160:$C$513,2,0)</f>
        <v>0</v>
      </c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x14ac:dyDescent="0.25">
      <c r="B470" s="38" t="s">
        <v>468</v>
      </c>
      <c r="C470" s="15">
        <v>0.25</v>
      </c>
      <c r="D470" s="15">
        <f>VLOOKUP(B470,[2]Заказ!$B$160:$C$513,2,0)</f>
        <v>0</v>
      </c>
      <c r="E470" s="26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 t="shared" si="23"/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469</v>
      </c>
      <c r="C471" s="15">
        <v>0.21</v>
      </c>
      <c r="D471" s="15">
        <f>VLOOKUP(B471,[2]Заказ!$B$160:$C$513,2,0)</f>
        <v>0</v>
      </c>
      <c r="E471" s="34">
        <f t="shared" si="24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 t="shared" si="23"/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15">
        <f>VLOOKUP(B472,[2]Заказ!$B$160:$C$513,2,0)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25">
      <c r="B473" s="39" t="s">
        <v>225</v>
      </c>
      <c r="C473" s="18">
        <v>0.2</v>
      </c>
      <c r="D473" s="15">
        <f>VLOOKUP(B473,[2]Заказ!$B$160:$C$513,2,0)</f>
        <v>0</v>
      </c>
      <c r="E473" s="33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25">
      <c r="B474" s="38" t="s">
        <v>226</v>
      </c>
      <c r="C474" s="18">
        <v>0.4</v>
      </c>
      <c r="D474" s="15">
        <f>VLOOKUP(B474,[2]Заказ!$B$160:$C$513,2,0)</f>
        <v>0</v>
      </c>
      <c r="E474" s="26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5">
        <f>VLOOKUP(B475,[2]Заказ!$B$160:$C$513,2,0)</f>
        <v>0</v>
      </c>
      <c r="E475" s="34">
        <f t="shared" si="24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15">
        <f>VLOOKUP(B476,[2]Заказ!$B$160:$C$513,2,0)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25">
      <c r="B477" s="54" t="s">
        <v>187</v>
      </c>
      <c r="C477" s="63">
        <v>0.14000000000000001</v>
      </c>
      <c r="D477" s="12"/>
      <c r="E477" s="33">
        <f t="shared" si="24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 t="shared" ref="AA477:AA514" si="25"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25">
      <c r="B478" s="50" t="s">
        <v>188</v>
      </c>
      <c r="C478" s="15">
        <v>0.19</v>
      </c>
      <c r="D478" s="16"/>
      <c r="E478" s="26">
        <f t="shared" si="24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 t="shared" si="25"/>
        <v>3.61E-2</v>
      </c>
      <c r="AB478" s="9"/>
      <c r="AC478" s="17" t="e">
        <f>Y478*#REF!</f>
        <v>#REF!</v>
      </c>
    </row>
    <row r="479" spans="2:29" ht="16.5" hidden="1" customHeight="1" outlineLevel="1" x14ac:dyDescent="0.25">
      <c r="B479" s="50" t="s">
        <v>189</v>
      </c>
      <c r="C479" s="15">
        <v>0.14000000000000001</v>
      </c>
      <c r="D479" s="16"/>
      <c r="E479" s="26">
        <f t="shared" si="24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 t="shared" si="25"/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25">
      <c r="B480" s="50" t="s">
        <v>190</v>
      </c>
      <c r="C480" s="15">
        <v>0.19</v>
      </c>
      <c r="D480" s="16"/>
      <c r="E480" s="26">
        <f t="shared" si="24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 t="shared" si="25"/>
        <v>3.61E-2</v>
      </c>
      <c r="AB480" s="9"/>
      <c r="AC480" s="17" t="e">
        <f>Y480*#REF!</f>
        <v>#REF!</v>
      </c>
    </row>
    <row r="481" spans="2:29" ht="16.5" hidden="1" customHeight="1" outlineLevel="1" x14ac:dyDescent="0.25">
      <c r="B481" s="50" t="s">
        <v>191</v>
      </c>
      <c r="C481" s="15">
        <v>0.1</v>
      </c>
      <c r="D481" s="16"/>
      <c r="E481" s="26">
        <f t="shared" si="24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 t="shared" si="25"/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25">
      <c r="B482" s="50" t="s">
        <v>354</v>
      </c>
      <c r="C482" s="11">
        <v>1</v>
      </c>
      <c r="D482" s="12"/>
      <c r="E482" s="26">
        <f t="shared" si="24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 t="shared" si="25"/>
        <v>1</v>
      </c>
      <c r="AB482" s="9"/>
      <c r="AC482" s="17" t="e">
        <f>Y482*#REF!</f>
        <v>#REF!</v>
      </c>
    </row>
    <row r="483" spans="2:29" ht="16.5" hidden="1" customHeight="1" outlineLevel="1" x14ac:dyDescent="0.25">
      <c r="B483" s="50" t="s">
        <v>355</v>
      </c>
      <c r="C483" s="15">
        <v>2.7</v>
      </c>
      <c r="D483" s="16"/>
      <c r="E483" s="26">
        <f t="shared" si="24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 t="shared" si="25"/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25">
      <c r="B484" s="50" t="s">
        <v>356</v>
      </c>
      <c r="C484" s="15">
        <v>5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 t="shared" si="25"/>
        <v>25</v>
      </c>
      <c r="AB484" s="9"/>
      <c r="AC484" s="17" t="e">
        <f>Y484*#REF!</f>
        <v>#REF!</v>
      </c>
    </row>
    <row r="485" spans="2:29" ht="16.5" hidden="1" customHeight="1" outlineLevel="1" x14ac:dyDescent="0.25">
      <c r="B485" s="50" t="s">
        <v>357</v>
      </c>
      <c r="C485" s="15">
        <v>0.22</v>
      </c>
      <c r="D485" s="16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25">
      <c r="B486" s="50" t="s">
        <v>358</v>
      </c>
      <c r="C486" s="18">
        <v>0.22</v>
      </c>
      <c r="D486" s="19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 t="shared" si="25"/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25">
      <c r="B487" s="50" t="s">
        <v>349</v>
      </c>
      <c r="C487" s="15">
        <v>0.2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 t="shared" si="25"/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25">
      <c r="B488" s="50" t="s">
        <v>350</v>
      </c>
      <c r="C488" s="15">
        <v>0.35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 t="shared" si="25"/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25">
      <c r="B489" s="50" t="s">
        <v>500</v>
      </c>
      <c r="C489" s="15">
        <v>0.3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 t="shared" si="25"/>
        <v>0.09</v>
      </c>
      <c r="AB489" s="9"/>
      <c r="AC489" s="17" t="e">
        <f>Y489*#REF!</f>
        <v>#REF!</v>
      </c>
    </row>
    <row r="490" spans="2:29" ht="16.5" hidden="1" customHeight="1" outlineLevel="1" x14ac:dyDescent="0.25">
      <c r="B490" s="50" t="s">
        <v>192</v>
      </c>
      <c r="C490" s="15">
        <v>0.5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 t="shared" si="25"/>
        <v>0.25</v>
      </c>
      <c r="AB490" s="9"/>
      <c r="AC490" s="17" t="e">
        <f>Y490*#REF!</f>
        <v>#REF!</v>
      </c>
    </row>
    <row r="491" spans="2:29" ht="16.5" hidden="1" customHeight="1" outlineLevel="1" x14ac:dyDescent="0.25">
      <c r="B491" s="50" t="s">
        <v>501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25">
      <c r="B492" s="50" t="s">
        <v>502</v>
      </c>
      <c r="C492" s="15">
        <v>0.3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 t="shared" si="25"/>
        <v>0.09</v>
      </c>
      <c r="AB492" s="9"/>
      <c r="AC492" s="17" t="e">
        <f>Y492*#REF!</f>
        <v>#REF!</v>
      </c>
    </row>
    <row r="493" spans="2:29" ht="16.5" hidden="1" customHeight="1" outlineLevel="1" x14ac:dyDescent="0.25">
      <c r="B493" s="50" t="s">
        <v>193</v>
      </c>
      <c r="C493" s="15">
        <v>0.5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 t="shared" si="25"/>
        <v>0.25</v>
      </c>
      <c r="AB493" s="9"/>
      <c r="AC493" s="17" t="e">
        <f>Y493*#REF!</f>
        <v>#REF!</v>
      </c>
    </row>
    <row r="494" spans="2:29" ht="16.5" hidden="1" customHeight="1" outlineLevel="1" x14ac:dyDescent="0.25">
      <c r="B494" s="52" t="s">
        <v>494</v>
      </c>
      <c r="C494" s="15">
        <v>0.82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5"/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25">
      <c r="B495" s="50" t="s">
        <v>194</v>
      </c>
      <c r="C495" s="15">
        <v>0.77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5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50" t="s">
        <v>195</v>
      </c>
      <c r="C496" s="15">
        <v>0.38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 t="shared" si="25"/>
        <v>0.1444</v>
      </c>
      <c r="AB496" s="9"/>
      <c r="AC496" s="17" t="e">
        <f>Y496*#REF!</f>
        <v>#REF!</v>
      </c>
    </row>
    <row r="497" spans="2:29" ht="16.5" hidden="1" customHeight="1" outlineLevel="1" x14ac:dyDescent="0.25">
      <c r="B497" s="50" t="s">
        <v>196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25">
      <c r="B498" s="50" t="s">
        <v>197</v>
      </c>
      <c r="C498" s="15">
        <v>0.19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 t="shared" si="25"/>
        <v>3.61E-2</v>
      </c>
      <c r="AB498" s="9"/>
      <c r="AC498" s="17" t="e">
        <f>Y498*#REF!</f>
        <v>#REF!</v>
      </c>
    </row>
    <row r="499" spans="2:29" ht="16.5" hidden="1" customHeight="1" outlineLevel="1" x14ac:dyDescent="0.25">
      <c r="B499" s="50" t="s">
        <v>198</v>
      </c>
      <c r="C499" s="15">
        <v>0.38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 t="shared" si="25"/>
        <v>0.1444</v>
      </c>
      <c r="AB499" s="9"/>
      <c r="AC499" s="17" t="e">
        <f>Y499*#REF!</f>
        <v>#REF!</v>
      </c>
    </row>
    <row r="500" spans="2:29" ht="16.5" hidden="1" customHeight="1" outlineLevel="1" x14ac:dyDescent="0.25">
      <c r="B500" s="50" t="s">
        <v>199</v>
      </c>
      <c r="C500" s="15">
        <v>0.77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 t="shared" si="25"/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25">
      <c r="B501" s="50" t="s">
        <v>200</v>
      </c>
      <c r="C501" s="15">
        <v>0.19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 t="shared" si="25"/>
        <v>3.61E-2</v>
      </c>
      <c r="AB501" s="9"/>
      <c r="AC501" s="17" t="e">
        <f>Y501*#REF!</f>
        <v>#REF!</v>
      </c>
    </row>
    <row r="502" spans="2:29" ht="16.5" hidden="1" customHeight="1" outlineLevel="1" x14ac:dyDescent="0.25">
      <c r="B502" s="50" t="s">
        <v>360</v>
      </c>
      <c r="C502" s="15">
        <v>0.38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5"/>
        <v>0.1444</v>
      </c>
      <c r="AB502" s="9"/>
      <c r="AC502" s="17" t="e">
        <f>Y502*#REF!</f>
        <v>#REF!</v>
      </c>
    </row>
    <row r="503" spans="2:29" ht="16.5" hidden="1" customHeight="1" outlineLevel="1" x14ac:dyDescent="0.25">
      <c r="B503" s="50" t="s">
        <v>361</v>
      </c>
      <c r="C503" s="15">
        <v>0.77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25">
      <c r="B504" s="66" t="s">
        <v>495</v>
      </c>
      <c r="C504" s="15">
        <v>0.38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 t="shared" si="25"/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25">
      <c r="B505" s="50" t="s">
        <v>201</v>
      </c>
      <c r="C505" s="15">
        <v>0.19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5"/>
        <v>3.61E-2</v>
      </c>
      <c r="AB505" s="9"/>
      <c r="AC505" s="17" t="e">
        <f>Y505*#REF!</f>
        <v>#REF!</v>
      </c>
    </row>
    <row r="506" spans="2:29" ht="16.5" hidden="1" customHeight="1" outlineLevel="1" x14ac:dyDescent="0.25">
      <c r="B506" s="50" t="s">
        <v>202</v>
      </c>
      <c r="C506" s="15">
        <v>0.38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5"/>
        <v>0.1444</v>
      </c>
      <c r="AB506" s="9"/>
      <c r="AC506" s="17" t="e">
        <f>Y506*#REF!</f>
        <v>#REF!</v>
      </c>
    </row>
    <row r="507" spans="2:29" ht="16.5" hidden="1" customHeight="1" outlineLevel="1" x14ac:dyDescent="0.25">
      <c r="B507" s="50" t="s">
        <v>352</v>
      </c>
      <c r="C507" s="15">
        <v>0.23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 t="shared" si="25"/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25">
      <c r="B508" s="50" t="s">
        <v>351</v>
      </c>
      <c r="C508" s="15">
        <v>0.4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 t="shared" si="25"/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25">
      <c r="B509" s="50" t="s">
        <v>353</v>
      </c>
      <c r="C509" s="15">
        <v>0.23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 t="shared" si="25"/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25">
      <c r="B510" s="50" t="s">
        <v>470</v>
      </c>
      <c r="C510" s="15">
        <v>0.4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 t="shared" si="25"/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25">
      <c r="B511" s="50" t="s">
        <v>203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25">
      <c r="B512" s="50" t="s">
        <v>204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25">
      <c r="B513" s="50" t="s">
        <v>205</v>
      </c>
      <c r="C513" s="15">
        <v>0.2</v>
      </c>
      <c r="D513" s="16"/>
      <c r="E513" s="26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 t="shared" si="25"/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67" t="s">
        <v>206</v>
      </c>
      <c r="C514" s="64">
        <v>0.19</v>
      </c>
      <c r="D514" s="19"/>
      <c r="E514" s="34">
        <f t="shared" si="24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 t="shared" si="25"/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D331+D169</f>
        <v>1580</v>
      </c>
      <c r="E515" s="35">
        <f>E331+E169</f>
        <v>207.5</v>
      </c>
      <c r="Y515" s="29"/>
      <c r="Z515" s="29"/>
      <c r="AA515" s="29"/>
      <c r="AB515" s="29"/>
      <c r="AC515" s="29"/>
    </row>
    <row r="516" spans="2:29" hidden="1" x14ac:dyDescent="0.25"/>
    <row r="519" spans="2:29" ht="16.5" thickBot="1" x14ac:dyDescent="0.3">
      <c r="B519" s="71" t="s">
        <v>66</v>
      </c>
      <c r="C519" s="2">
        <v>1</v>
      </c>
      <c r="D519" s="15">
        <v>150</v>
      </c>
      <c r="E519" s="26">
        <v>150</v>
      </c>
    </row>
    <row r="520" spans="2:29" ht="16.5" thickBot="1" x14ac:dyDescent="0.3">
      <c r="B520" s="71" t="s">
        <v>499</v>
      </c>
      <c r="C520" s="2">
        <v>1</v>
      </c>
      <c r="D520" s="15">
        <v>80</v>
      </c>
      <c r="E520" s="26">
        <v>80</v>
      </c>
    </row>
  </sheetData>
  <autoFilter ref="D1:D515" xr:uid="{30A31B0B-2778-4C73-ABED-492A39E488A8}">
    <filterColumn colId="0">
      <filters>
        <filter val="100"/>
        <filter val="1000"/>
        <filter val="1100"/>
        <filter val="120"/>
        <filter val="130"/>
        <filter val="1350"/>
        <filter val="150"/>
        <filter val="1580"/>
        <filter val="160"/>
        <filter val="180"/>
        <filter val="20"/>
        <filter val="200"/>
        <filter val="230"/>
        <filter val="24"/>
        <filter val="240"/>
        <filter val="300"/>
        <filter val="360"/>
        <filter val="48"/>
        <filter val="480"/>
        <filter val="50"/>
        <filter val="500"/>
        <filter val="60"/>
        <filter val="600"/>
        <filter val="72"/>
        <filter val="8032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2024-10-02T12:03:10Z</dcterms:modified>
</cp:coreProperties>
</file>