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F5D394-0E76-4959-98A2-225FCD3FCE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Z427" i="1"/>
  <c r="Z428" i="1" s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6" i="1" s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Y292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5" i="1" s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Z149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Y36" i="1" l="1"/>
  <c r="BP26" i="1"/>
  <c r="BN26" i="1"/>
  <c r="Z26" i="1"/>
  <c r="BP54" i="1"/>
  <c r="BN54" i="1"/>
  <c r="Z54" i="1"/>
  <c r="BP69" i="1"/>
  <c r="BN69" i="1"/>
  <c r="Z69" i="1"/>
  <c r="BP85" i="1"/>
  <c r="BN85" i="1"/>
  <c r="Z85" i="1"/>
  <c r="BP96" i="1"/>
  <c r="BN96" i="1"/>
  <c r="Z96" i="1"/>
  <c r="BP117" i="1"/>
  <c r="BN117" i="1"/>
  <c r="Z117" i="1"/>
  <c r="Y137" i="1"/>
  <c r="BP131" i="1"/>
  <c r="BN131" i="1"/>
  <c r="Z131" i="1"/>
  <c r="Z136" i="1" s="1"/>
  <c r="BP143" i="1"/>
  <c r="BN143" i="1"/>
  <c r="Z143" i="1"/>
  <c r="BP155" i="1"/>
  <c r="BN155" i="1"/>
  <c r="Z155" i="1"/>
  <c r="BP180" i="1"/>
  <c r="BN180" i="1"/>
  <c r="Z180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5" i="1"/>
  <c r="BN275" i="1"/>
  <c r="Z275" i="1"/>
  <c r="BP298" i="1"/>
  <c r="BN298" i="1"/>
  <c r="Z298" i="1"/>
  <c r="BP330" i="1"/>
  <c r="BN330" i="1"/>
  <c r="Z330" i="1"/>
  <c r="BP342" i="1"/>
  <c r="BN342" i="1"/>
  <c r="Z342" i="1"/>
  <c r="BP360" i="1"/>
  <c r="BN360" i="1"/>
  <c r="Z360" i="1"/>
  <c r="BP383" i="1"/>
  <c r="BN383" i="1"/>
  <c r="Z383" i="1"/>
  <c r="BP397" i="1"/>
  <c r="BN397" i="1"/>
  <c r="Z397" i="1"/>
  <c r="Y425" i="1"/>
  <c r="BP419" i="1"/>
  <c r="BN419" i="1"/>
  <c r="Z419" i="1"/>
  <c r="Y434" i="1"/>
  <c r="BP433" i="1"/>
  <c r="BN433" i="1"/>
  <c r="Z433" i="1"/>
  <c r="Z434" i="1" s="1"/>
  <c r="BP437" i="1"/>
  <c r="BN437" i="1"/>
  <c r="Z437" i="1"/>
  <c r="BP446" i="1"/>
  <c r="BN446" i="1"/>
  <c r="Z446" i="1"/>
  <c r="BP455" i="1"/>
  <c r="BN455" i="1"/>
  <c r="Z455" i="1"/>
  <c r="BP478" i="1"/>
  <c r="BN478" i="1"/>
  <c r="Z478" i="1"/>
  <c r="BP504" i="1"/>
  <c r="BN504" i="1"/>
  <c r="Z504" i="1"/>
  <c r="BP30" i="1"/>
  <c r="BN30" i="1"/>
  <c r="Z30" i="1"/>
  <c r="BP58" i="1"/>
  <c r="BN58" i="1"/>
  <c r="Z58" i="1"/>
  <c r="BP74" i="1"/>
  <c r="BN74" i="1"/>
  <c r="Z74" i="1"/>
  <c r="BP89" i="1"/>
  <c r="BN89" i="1"/>
  <c r="Z89" i="1"/>
  <c r="E608" i="1"/>
  <c r="BP109" i="1"/>
  <c r="BN109" i="1"/>
  <c r="Z109" i="1"/>
  <c r="BP126" i="1"/>
  <c r="BN126" i="1"/>
  <c r="Z126" i="1"/>
  <c r="BP134" i="1"/>
  <c r="BN134" i="1"/>
  <c r="Z134" i="1"/>
  <c r="Z151" i="1"/>
  <c r="BP172" i="1"/>
  <c r="BN172" i="1"/>
  <c r="Z172" i="1"/>
  <c r="BP194" i="1"/>
  <c r="BN194" i="1"/>
  <c r="Z194" i="1"/>
  <c r="BP205" i="1"/>
  <c r="BN205" i="1"/>
  <c r="Z205" i="1"/>
  <c r="Z207" i="1" s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24" i="1"/>
  <c r="BN324" i="1"/>
  <c r="Z324" i="1"/>
  <c r="BP338" i="1"/>
  <c r="BN338" i="1"/>
  <c r="Z338" i="1"/>
  <c r="BP348" i="1"/>
  <c r="BN348" i="1"/>
  <c r="Z348" i="1"/>
  <c r="W608" i="1"/>
  <c r="BP379" i="1"/>
  <c r="BN379" i="1"/>
  <c r="Z379" i="1"/>
  <c r="BP391" i="1"/>
  <c r="BN391" i="1"/>
  <c r="Z391" i="1"/>
  <c r="BP409" i="1"/>
  <c r="BN409" i="1"/>
  <c r="Z409" i="1"/>
  <c r="BP423" i="1"/>
  <c r="BN423" i="1"/>
  <c r="Z423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B608" i="1"/>
  <c r="X600" i="1"/>
  <c r="X601" i="1" s="1"/>
  <c r="X598" i="1"/>
  <c r="Y37" i="1"/>
  <c r="Y64" i="1"/>
  <c r="Y81" i="1"/>
  <c r="Y105" i="1"/>
  <c r="Y120" i="1"/>
  <c r="F608" i="1"/>
  <c r="Y146" i="1"/>
  <c r="Y208" i="1"/>
  <c r="Y224" i="1"/>
  <c r="Y246" i="1"/>
  <c r="K608" i="1"/>
  <c r="O608" i="1"/>
  <c r="Y335" i="1"/>
  <c r="Y350" i="1"/>
  <c r="V608" i="1"/>
  <c r="Y373" i="1"/>
  <c r="Y399" i="1"/>
  <c r="Y403" i="1"/>
  <c r="Y429" i="1"/>
  <c r="Y428" i="1"/>
  <c r="BP427" i="1"/>
  <c r="BN427" i="1"/>
  <c r="BP441" i="1"/>
  <c r="BN441" i="1"/>
  <c r="Z441" i="1"/>
  <c r="BP451" i="1"/>
  <c r="BN451" i="1"/>
  <c r="Z451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8" i="1"/>
  <c r="BN508" i="1"/>
  <c r="Z508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Y136" i="1"/>
  <c r="Z139" i="1"/>
  <c r="BN139" i="1"/>
  <c r="BP139" i="1"/>
  <c r="Z142" i="1"/>
  <c r="BN142" i="1"/>
  <c r="Z144" i="1"/>
  <c r="BN144" i="1"/>
  <c r="Y147" i="1"/>
  <c r="Y152" i="1"/>
  <c r="BP149" i="1"/>
  <c r="BN149" i="1"/>
  <c r="Y151" i="1"/>
  <c r="BP156" i="1"/>
  <c r="BN156" i="1"/>
  <c r="Z156" i="1"/>
  <c r="Y158" i="1"/>
  <c r="Y163" i="1"/>
  <c r="BP160" i="1"/>
  <c r="BN160" i="1"/>
  <c r="Z160" i="1"/>
  <c r="Z162" i="1" s="1"/>
  <c r="Y167" i="1"/>
  <c r="BP173" i="1"/>
  <c r="BN173" i="1"/>
  <c r="Z173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H9" i="1"/>
  <c r="Y24" i="1"/>
  <c r="Y59" i="1"/>
  <c r="Y75" i="1"/>
  <c r="Y112" i="1"/>
  <c r="Y129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1" i="1"/>
  <c r="Y202" i="1"/>
  <c r="BP193" i="1"/>
  <c r="BN193" i="1"/>
  <c r="Z193" i="1"/>
  <c r="G608" i="1"/>
  <c r="Y157" i="1"/>
  <c r="Z195" i="1"/>
  <c r="BN195" i="1"/>
  <c r="Z197" i="1"/>
  <c r="BN197" i="1"/>
  <c r="Z199" i="1"/>
  <c r="BN199" i="1"/>
  <c r="J608" i="1"/>
  <c r="Z206" i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5" i="1" s="1"/>
  <c r="BN240" i="1"/>
  <c r="BP240" i="1"/>
  <c r="Z242" i="1"/>
  <c r="BN242" i="1"/>
  <c r="Z244" i="1"/>
  <c r="BN244" i="1"/>
  <c r="Y245" i="1"/>
  <c r="Z249" i="1"/>
  <c r="Z257" i="1" s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BP290" i="1"/>
  <c r="BN290" i="1"/>
  <c r="Z290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Y334" i="1"/>
  <c r="BP333" i="1"/>
  <c r="BN333" i="1"/>
  <c r="Z333" i="1"/>
  <c r="Y344" i="1"/>
  <c r="BP337" i="1"/>
  <c r="BN337" i="1"/>
  <c r="Z337" i="1"/>
  <c r="Z343" i="1" s="1"/>
  <c r="BP341" i="1"/>
  <c r="BN341" i="1"/>
  <c r="Z341" i="1"/>
  <c r="Y257" i="1"/>
  <c r="Y280" i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Z327" i="1" s="1"/>
  <c r="Y327" i="1"/>
  <c r="BP331" i="1"/>
  <c r="BN331" i="1"/>
  <c r="Z331" i="1"/>
  <c r="Z334" i="1" s="1"/>
  <c r="BP339" i="1"/>
  <c r="BN339" i="1"/>
  <c r="Z339" i="1"/>
  <c r="Y343" i="1"/>
  <c r="Y349" i="1"/>
  <c r="Y357" i="1"/>
  <c r="Y363" i="1"/>
  <c r="Y368" i="1"/>
  <c r="Y374" i="1"/>
  <c r="Y388" i="1"/>
  <c r="Y392" i="1"/>
  <c r="Y398" i="1"/>
  <c r="Y404" i="1"/>
  <c r="Y412" i="1"/>
  <c r="Y416" i="1"/>
  <c r="Y424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Y531" i="1"/>
  <c r="U608" i="1"/>
  <c r="Y328" i="1"/>
  <c r="Z347" i="1"/>
  <c r="Z349" i="1" s="1"/>
  <c r="BN347" i="1"/>
  <c r="Z352" i="1"/>
  <c r="BN352" i="1"/>
  <c r="BP352" i="1"/>
  <c r="Z353" i="1"/>
  <c r="BN353" i="1"/>
  <c r="Z355" i="1"/>
  <c r="BN355" i="1"/>
  <c r="Z359" i="1"/>
  <c r="BN359" i="1"/>
  <c r="BP359" i="1"/>
  <c r="Z361" i="1"/>
  <c r="BN361" i="1"/>
  <c r="Z366" i="1"/>
  <c r="Z367" i="1" s="1"/>
  <c r="BN366" i="1"/>
  <c r="BP366" i="1"/>
  <c r="Y367" i="1"/>
  <c r="Z370" i="1"/>
  <c r="BN370" i="1"/>
  <c r="BP370" i="1"/>
  <c r="Z372" i="1"/>
  <c r="BN372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BN390" i="1"/>
  <c r="BP390" i="1"/>
  <c r="Z396" i="1"/>
  <c r="Z398" i="1" s="1"/>
  <c r="BN396" i="1"/>
  <c r="Z402" i="1"/>
  <c r="Z403" i="1" s="1"/>
  <c r="BN402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Y459" i="1"/>
  <c r="Z438" i="1"/>
  <c r="BN438" i="1"/>
  <c r="Z440" i="1"/>
  <c r="BN440" i="1"/>
  <c r="Z442" i="1"/>
  <c r="BN442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Y481" i="1"/>
  <c r="BP490" i="1"/>
  <c r="BN490" i="1"/>
  <c r="Z490" i="1"/>
  <c r="Z492" i="1" s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Z535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AA608" i="1"/>
  <c r="Y493" i="1"/>
  <c r="Y498" i="1"/>
  <c r="AC608" i="1"/>
  <c r="Y510" i="1"/>
  <c r="Y524" i="1"/>
  <c r="BP521" i="1"/>
  <c r="BN521" i="1"/>
  <c r="Z521" i="1"/>
  <c r="BP529" i="1"/>
  <c r="BN529" i="1"/>
  <c r="Z529" i="1"/>
  <c r="BP534" i="1"/>
  <c r="BN534" i="1"/>
  <c r="Z534" i="1"/>
  <c r="Y536" i="1"/>
  <c r="Y554" i="1"/>
  <c r="BP550" i="1"/>
  <c r="BN550" i="1"/>
  <c r="Z550" i="1"/>
  <c r="Z554" i="1" s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510" i="1" l="1"/>
  <c r="Z300" i="1"/>
  <c r="Z424" i="1"/>
  <c r="Z411" i="1"/>
  <c r="Z392" i="1"/>
  <c r="Z387" i="1"/>
  <c r="Z362" i="1"/>
  <c r="Z524" i="1"/>
  <c r="Z458" i="1"/>
  <c r="Z291" i="1"/>
  <c r="Z269" i="1"/>
  <c r="Z223" i="1"/>
  <c r="Z157" i="1"/>
  <c r="Z146" i="1"/>
  <c r="Z75" i="1"/>
  <c r="Z36" i="1"/>
  <c r="Z578" i="1"/>
  <c r="Z547" i="1"/>
  <c r="Z201" i="1"/>
  <c r="Y598" i="1"/>
  <c r="Y600" i="1"/>
  <c r="Z571" i="1"/>
  <c r="Z373" i="1"/>
  <c r="Z356" i="1"/>
  <c r="Z530" i="1"/>
  <c r="Z481" i="1"/>
  <c r="Z279" i="1"/>
  <c r="Z188" i="1"/>
  <c r="Z182" i="1"/>
  <c r="Z128" i="1"/>
  <c r="Z119" i="1"/>
  <c r="Z111" i="1"/>
  <c r="Z104" i="1"/>
  <c r="Z98" i="1"/>
  <c r="Z90" i="1"/>
  <c r="Z59" i="1"/>
  <c r="Y602" i="1"/>
  <c r="Y599" i="1"/>
  <c r="Y601" i="1" s="1"/>
  <c r="Z603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<sst xmlns="http://schemas.openxmlformats.org/spreadsheetml/2006/main" count="2493" uniqueCount="797">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</sst>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346" sqref="AB34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hidden="1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hidden="1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hidden="1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hidden="1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hidden="1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hidden="1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hidden="1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hidden="1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hidden="1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hidden="1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hidden="1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hidden="1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hidden="1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hidden="1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hidden="1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hidden="1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hidden="1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hidden="1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hidden="1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hidden="1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hidden="1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hidden="1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280</v>
      </c>
      <c r="Y346" s="387">
        <f>IFERROR(IF(X346="",0,CEILING((X346/$H346),1)*$H346),"")</f>
        <v>285.60000000000002</v>
      </c>
      <c r="Z346" s="36">
        <f>IFERROR(IF(Y346=0,"",ROUNDUP(Y346/H346,0)*0.02175),"")</f>
        <v>0.73949999999999994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298.8</v>
      </c>
      <c r="BN346" s="64">
        <f>IFERROR(Y346*I346/H346,"0")</f>
        <v>304.77600000000001</v>
      </c>
      <c r="BO346" s="64">
        <f>IFERROR(1/J346*(X346/H346),"0")</f>
        <v>0.59523809523809512</v>
      </c>
      <c r="BP346" s="64">
        <f>IFERROR(1/J346*(Y346/H346),"0")</f>
        <v>0.6071428571428571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33.333333333333329</v>
      </c>
      <c r="Y349" s="388">
        <f>IFERROR(Y346/H346,"0")+IFERROR(Y347/H347,"0")+IFERROR(Y348/H348,"0")</f>
        <v>34</v>
      </c>
      <c r="Z349" s="388">
        <f>IFERROR(IF(Z346="",0,Z346),"0")+IFERROR(IF(Z347="",0,Z347),"0")+IFERROR(IF(Z348="",0,Z348),"0")</f>
        <v>0.73949999999999994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280</v>
      </c>
      <c r="Y350" s="388">
        <f>IFERROR(SUM(Y346:Y348),"0")</f>
        <v>285.60000000000002</v>
      </c>
      <c r="Z350" s="37"/>
      <c r="AA350" s="389"/>
      <c r="AB350" s="389"/>
      <c r="AC350" s="389"/>
    </row>
    <row r="351" spans="1:68" ht="14.25" hidden="1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hidden="1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hidden="1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hidden="1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2500</v>
      </c>
      <c r="Y379" s="387">
        <f t="shared" si="67"/>
        <v>2505</v>
      </c>
      <c r="Z379" s="36">
        <f>IFERROR(IF(Y379=0,"",ROUNDUP(Y379/H379,0)*0.02175),"")</f>
        <v>3.6322499999999995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2580</v>
      </c>
      <c r="BN379" s="64">
        <f t="shared" si="69"/>
        <v>2585.1600000000003</v>
      </c>
      <c r="BO379" s="64">
        <f t="shared" si="70"/>
        <v>3.4722222222222219</v>
      </c>
      <c r="BP379" s="64">
        <f t="shared" si="71"/>
        <v>3.4791666666666665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2500</v>
      </c>
      <c r="Y381" s="387">
        <f t="shared" si="67"/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2580</v>
      </c>
      <c r="BN381" s="64">
        <f t="shared" si="69"/>
        <v>2585.1600000000003</v>
      </c>
      <c r="BO381" s="64">
        <f t="shared" si="70"/>
        <v>3.4722222222222219</v>
      </c>
      <c r="BP381" s="64">
        <f t="shared" si="71"/>
        <v>3.4791666666666665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3500</v>
      </c>
      <c r="Y383" s="387">
        <f t="shared" si="67"/>
        <v>3510</v>
      </c>
      <c r="Z383" s="36">
        <f>IFERROR(IF(Y383=0,"",ROUNDUP(Y383/H383,0)*0.02175),"")</f>
        <v>5.0894999999999992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3612</v>
      </c>
      <c r="BN383" s="64">
        <f t="shared" si="69"/>
        <v>3622.32</v>
      </c>
      <c r="BO383" s="64">
        <f t="shared" si="70"/>
        <v>4.8611111111111107</v>
      </c>
      <c r="BP383" s="64">
        <f t="shared" si="71"/>
        <v>4.875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566.66666666666663</v>
      </c>
      <c r="Y387" s="388">
        <f>IFERROR(Y378/H378,"0")+IFERROR(Y379/H379,"0")+IFERROR(Y380/H380,"0")+IFERROR(Y381/H381,"0")+IFERROR(Y382/H382,"0")+IFERROR(Y383/H383,"0")+IFERROR(Y384/H384,"0")+IFERROR(Y385/H385,"0")+IFERROR(Y386/H386,"0")</f>
        <v>568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12.353999999999999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8500</v>
      </c>
      <c r="Y388" s="388">
        <f>IFERROR(SUM(Y378:Y386),"0")</f>
        <v>8520</v>
      </c>
      <c r="Z388" s="37"/>
      <c r="AA388" s="389"/>
      <c r="AB388" s="389"/>
      <c r="AC388" s="389"/>
    </row>
    <row r="389" spans="1:68" ht="14.25" hidden="1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2500</v>
      </c>
      <c r="Y390" s="387">
        <f>IFERROR(IF(X390="",0,CEILING((X390/$H390),1)*$H390),"")</f>
        <v>2505</v>
      </c>
      <c r="Z390" s="36">
        <f>IFERROR(IF(Y390=0,"",ROUNDUP(Y390/H390,0)*0.02175),"")</f>
        <v>3.6322499999999995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2580</v>
      </c>
      <c r="BN390" s="64">
        <f>IFERROR(Y390*I390/H390,"0")</f>
        <v>2585.1600000000003</v>
      </c>
      <c r="BO390" s="64">
        <f>IFERROR(1/J390*(X390/H390),"0")</f>
        <v>3.4722222222222219</v>
      </c>
      <c r="BP390" s="64">
        <f>IFERROR(1/J390*(Y390/H390),"0")</f>
        <v>3.4791666666666665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166.66666666666666</v>
      </c>
      <c r="Y392" s="388">
        <f>IFERROR(Y390/H390,"0")+IFERROR(Y391/H391,"0")</f>
        <v>167</v>
      </c>
      <c r="Z392" s="388">
        <f>IFERROR(IF(Z390="",0,Z390),"0")+IFERROR(IF(Z391="",0,Z391),"0")</f>
        <v>3.6322499999999995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2500</v>
      </c>
      <c r="Y393" s="388">
        <f>IFERROR(SUM(Y390:Y391),"0")</f>
        <v>2505</v>
      </c>
      <c r="Z393" s="37"/>
      <c r="AA393" s="389"/>
      <c r="AB393" s="389"/>
      <c r="AC393" s="389"/>
    </row>
    <row r="394" spans="1:68" ht="14.25" hidden="1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350</v>
      </c>
      <c r="Y401" s="387">
        <f>IFERROR(IF(X401="",0,CEILING((X401/$H401),1)*$H401),"")</f>
        <v>351</v>
      </c>
      <c r="Z401" s="36">
        <f>IFERROR(IF(Y401=0,"",ROUNDUP(Y401/H401,0)*0.02175),"")</f>
        <v>0.9787499999999999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375.30769230769232</v>
      </c>
      <c r="BN401" s="64">
        <f>IFERROR(Y401*I401/H401,"0")</f>
        <v>376.38000000000005</v>
      </c>
      <c r="BO401" s="64">
        <f>IFERROR(1/J401*(X401/H401),"0")</f>
        <v>0.80128205128205132</v>
      </c>
      <c r="BP401" s="64">
        <f>IFERROR(1/J401*(Y401/H401),"0")</f>
        <v>0.80357142857142849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44.871794871794876</v>
      </c>
      <c r="Y403" s="388">
        <f>IFERROR(Y401/H401,"0")+IFERROR(Y402/H402,"0")</f>
        <v>45</v>
      </c>
      <c r="Z403" s="388">
        <f>IFERROR(IF(Z401="",0,Z401),"0")+IFERROR(IF(Z402="",0,Z402),"0")</f>
        <v>0.9787499999999999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350</v>
      </c>
      <c r="Y404" s="388">
        <f>IFERROR(SUM(Y401:Y402),"0")</f>
        <v>351</v>
      </c>
      <c r="Z404" s="37"/>
      <c r="AA404" s="389"/>
      <c r="AB404" s="389"/>
      <c r="AC404" s="389"/>
    </row>
    <row r="405" spans="1:68" ht="16.5" hidden="1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hidden="1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150</v>
      </c>
      <c r="Y414" s="387">
        <f>IFERROR(IF(X414="",0,CEILING((X414/$H414),1)*$H414),"")</f>
        <v>153.29999999999998</v>
      </c>
      <c r="Z414" s="36">
        <f>IFERROR(IF(Y414=0,"",ROUNDUP(Y414/H414,0)*0.00753),"")</f>
        <v>0.26355000000000001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158.9041095890411</v>
      </c>
      <c r="BN414" s="64">
        <f>IFERROR(Y414*I414/H414,"0")</f>
        <v>162.39999999999998</v>
      </c>
      <c r="BO414" s="64">
        <f>IFERROR(1/J414*(X414/H414),"0")</f>
        <v>0.2195293291183702</v>
      </c>
      <c r="BP414" s="64">
        <f>IFERROR(1/J414*(Y414/H414),"0")</f>
        <v>0.22435897435897434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34.246575342465754</v>
      </c>
      <c r="Y416" s="388">
        <f>IFERROR(Y414/H414,"0")+IFERROR(Y415/H415,"0")</f>
        <v>35</v>
      </c>
      <c r="Z416" s="388">
        <f>IFERROR(IF(Z414="",0,Z414),"0")+IFERROR(IF(Z415="",0,Z415),"0")</f>
        <v>0.26355000000000001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150</v>
      </c>
      <c r="Y417" s="388">
        <f>IFERROR(SUM(Y414:Y415),"0")</f>
        <v>153.29999999999998</v>
      </c>
      <c r="Z417" s="37"/>
      <c r="AA417" s="389"/>
      <c r="AB417" s="389"/>
      <c r="AC417" s="389"/>
    </row>
    <row r="418" spans="1:68" ht="14.25" hidden="1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hidden="1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hidden="1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hidden="1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hidden="1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hidden="1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hidden="1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hidden="1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hidden="1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hidden="1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180</v>
      </c>
      <c r="Y558" s="387">
        <f t="shared" si="99"/>
        <v>180.6</v>
      </c>
      <c r="Z558" s="36">
        <f>IFERROR(IF(Y558=0,"",ROUNDUP(Y558/H558,0)*0.00753),"")</f>
        <v>0.32379000000000002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191.14285714285711</v>
      </c>
      <c r="BN558" s="64">
        <f t="shared" si="101"/>
        <v>191.78</v>
      </c>
      <c r="BO558" s="64">
        <f t="shared" si="102"/>
        <v>0.27472527472527469</v>
      </c>
      <c r="BP558" s="64">
        <f t="shared" si="103"/>
        <v>0.27564102564102561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42.857142857142854</v>
      </c>
      <c r="Y564" s="388">
        <f>IFERROR(Y557/H557,"0")+IFERROR(Y558/H558,"0")+IFERROR(Y559/H559,"0")+IFERROR(Y560/H560,"0")+IFERROR(Y561/H561,"0")+IFERROR(Y562/H562,"0")+IFERROR(Y563/H563,"0")</f>
        <v>43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0.32379000000000002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180</v>
      </c>
      <c r="Y565" s="388">
        <f>IFERROR(SUM(Y557:Y563),"0")</f>
        <v>180.6</v>
      </c>
      <c r="Z565" s="37"/>
      <c r="AA565" s="389"/>
      <c r="AB565" s="389"/>
      <c r="AC565" s="389"/>
    </row>
    <row r="566" spans="1:68" ht="14.25" hidden="1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hidden="1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11960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11995.5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12376.154659039588</v>
      </c>
      <c r="Y599" s="388">
        <f>IFERROR(SUM(BN22:BN595),"0")</f>
        <v>12413.136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18</v>
      </c>
      <c r="Y600" s="38">
        <f>ROUNDUP(SUM(BP22:BP595),0)</f>
        <v>18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12826.154659039588</v>
      </c>
      <c r="Y601" s="388">
        <f>GrossWeightTotalR+PalletQtyTotalR*25</f>
        <v>12863.136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888.64217973807024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892</v>
      </c>
      <c r="Z602" s="37"/>
      <c r="AA602" s="389"/>
      <c r="AB602" s="389"/>
      <c r="AC602" s="389"/>
    </row>
    <row r="603" spans="1:68" ht="14.25" hidden="1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18.291839999999997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285.60000000000002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11376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153.29999999999998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180.6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1 960,00"/>
        <filter val="12 376,15"/>
        <filter val="12 826,15"/>
        <filter val="150,00"/>
        <filter val="166,67"/>
        <filter val="18"/>
        <filter val="180,00"/>
        <filter val="2 500,00"/>
        <filter val="280,00"/>
        <filter val="3 500,00"/>
        <filter val="33,33"/>
        <filter val="34,25"/>
        <filter val="350,00"/>
        <filter val="42,86"/>
        <filter val="44,87"/>
        <filter val="566,67"/>
        <filter val="8 500,00"/>
        <filter val="888,64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