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8,24 Симф КИ\"/>
    </mc:Choice>
  </mc:AlternateContent>
  <xr:revisionPtr revIDLastSave="0" documentId="13_ncr:1_{D0255B0D-A336-4F31-886E-0F7DDF95FAD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" l="1"/>
  <c r="AJ15" i="1"/>
  <c r="AJ19" i="1"/>
  <c r="AJ27" i="1"/>
  <c r="AJ31" i="1"/>
  <c r="AJ39" i="1"/>
  <c r="AJ51" i="1"/>
  <c r="AJ55" i="1"/>
  <c r="AJ63" i="1"/>
  <c r="AJ67" i="1"/>
  <c r="AJ71" i="1"/>
  <c r="AJ75" i="1"/>
  <c r="AJ83" i="1"/>
  <c r="AJ87" i="1"/>
  <c r="AJ91" i="1"/>
  <c r="AJ95" i="1"/>
  <c r="AJ107" i="1"/>
  <c r="AJ111" i="1"/>
  <c r="AJ115" i="1"/>
  <c r="AJ119" i="1"/>
  <c r="AJ127" i="1"/>
  <c r="AJ23" i="1"/>
  <c r="AJ43" i="1"/>
  <c r="AJ59" i="1"/>
  <c r="AJ79" i="1"/>
  <c r="AJ103" i="1"/>
  <c r="AJ123" i="1"/>
  <c r="AJ35" i="1"/>
  <c r="AJ99" i="1"/>
  <c r="AJ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AJ47" i="1" l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1" i="1"/>
  <c r="W62" i="1"/>
  <c r="Z62" i="1" s="1"/>
  <c r="W64" i="1"/>
  <c r="Z64" i="1" s="1"/>
  <c r="W65" i="1"/>
  <c r="Z65" i="1" s="1"/>
  <c r="W66" i="1"/>
  <c r="Z66" i="1" s="1"/>
  <c r="W67" i="1"/>
  <c r="W68" i="1"/>
  <c r="Z68" i="1" s="1"/>
  <c r="W69" i="1"/>
  <c r="Z69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8" i="1"/>
  <c r="Z88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126" i="1"/>
  <c r="Z126" i="1" s="1"/>
  <c r="W127" i="1"/>
  <c r="Z127" i="1" s="1"/>
  <c r="W7" i="1"/>
  <c r="Z7" i="1" s="1"/>
  <c r="AD12" i="1"/>
  <c r="W12" i="1" s="1"/>
  <c r="Z12" i="1" s="1"/>
  <c r="AD13" i="1"/>
  <c r="W13" i="1" s="1"/>
  <c r="Z13" i="1" s="1"/>
  <c r="AD14" i="1"/>
  <c r="W14" i="1" s="1"/>
  <c r="Z14" i="1" s="1"/>
  <c r="AD21" i="1"/>
  <c r="W21" i="1" s="1"/>
  <c r="Z21" i="1" s="1"/>
  <c r="AD22" i="1"/>
  <c r="W22" i="1" s="1"/>
  <c r="Z22" i="1" s="1"/>
  <c r="AD42" i="1"/>
  <c r="W42" i="1" s="1"/>
  <c r="AD43" i="1"/>
  <c r="W43" i="1" s="1"/>
  <c r="Z43" i="1" s="1"/>
  <c r="AD60" i="1"/>
  <c r="W60" i="1" s="1"/>
  <c r="Z60" i="1" s="1"/>
  <c r="AD63" i="1"/>
  <c r="W63" i="1" s="1"/>
  <c r="Z63" i="1" s="1"/>
  <c r="AD70" i="1"/>
  <c r="W70" i="1" s="1"/>
  <c r="Z70" i="1" s="1"/>
  <c r="AD87" i="1"/>
  <c r="W87" i="1" s="1"/>
  <c r="Z87" i="1" s="1"/>
  <c r="AD89" i="1"/>
  <c r="W89" i="1" s="1"/>
  <c r="Z89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Z41" i="1" l="1"/>
  <c r="Z67" i="1"/>
  <c r="Z61" i="1"/>
  <c r="Z4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7" i="1"/>
  <c r="Y7" i="1" s="1"/>
  <c r="J8" i="1" l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7" i="1"/>
  <c r="K7" i="1" s="1"/>
  <c r="AB6" i="1"/>
  <c r="AC6" i="1"/>
  <c r="AD6" i="1"/>
  <c r="AE6" i="1"/>
  <c r="AF6" i="1"/>
  <c r="AG6" i="1"/>
  <c r="AH6" i="1"/>
  <c r="AJ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119" i="1"/>
  <c r="AK119" i="1" s="1"/>
  <c r="H120" i="1"/>
  <c r="AK120" i="1" s="1"/>
  <c r="H121" i="1"/>
  <c r="AK121" i="1" s="1"/>
  <c r="H122" i="1"/>
  <c r="AK122" i="1" s="1"/>
  <c r="H123" i="1"/>
  <c r="AK123" i="1" s="1"/>
  <c r="H124" i="1"/>
  <c r="AK124" i="1" s="1"/>
  <c r="H125" i="1"/>
  <c r="AK125" i="1" s="1"/>
  <c r="H126" i="1"/>
  <c r="AK126" i="1" s="1"/>
  <c r="H127" i="1"/>
  <c r="AK127" i="1" s="1"/>
  <c r="H7" i="1"/>
  <c r="AK7" i="1" s="1"/>
  <c r="AK6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K6" i="1" l="1"/>
  <c r="J6" i="1"/>
</calcChain>
</file>

<file path=xl/sharedStrings.xml><?xml version="1.0" encoding="utf-8"?>
<sst xmlns="http://schemas.openxmlformats.org/spreadsheetml/2006/main" count="291" uniqueCount="156">
  <si>
    <t>Период: 14.08.2024 - 21.08.2024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</si>
  <si>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</si>
  <si>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</si>
  <si>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</si>
  <si>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</si>
  <si>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</si>
  <si>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</si>
  <si>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</si>
  <si>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</si>
  <si>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</si>
  <si>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</si>
  <si>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</si>
  <si>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</si>
  <si>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</si>
  <si>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</si>
  <si>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</si>
  <si>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</si>
  <si>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</si>
  <si>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</si>
  <si>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</si>
  <si>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</si>
  <si>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</si>
  <si>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</si>
  <si>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</si>
  <si>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</si>
  <si>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</si>
  <si>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</si>
  <si>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</si>
  <si>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</si>
  <si>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</si>
  <si>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</si>
  <si>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</si>
  <si>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</si>
  <si>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</si>
  <si>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</si>
  <si>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</si>
  <si>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</si>
  <si>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</si>
  <si>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</si>
  <si>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</si>
  <si>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</si>
  <si>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</si>
  <si>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</si>
  <si>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</si>
  <si>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</si>
  <si>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</si>
  <si>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</si>
  <si>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</si>
  <si>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</si>
  <si>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</si>
  <si>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</si>
  <si>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</si>
  <si>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</si>
  <si>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</si>
  <si>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</si>
  <si>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</si>
  <si>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</si>
  <si>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</si>
  <si>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</si>
  <si>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</si>
  <si>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</si>
  <si>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</si>
  <si>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</si>
  <si>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</si>
  <si>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</si>
  <si>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</si>
  <si>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</si>
  <si>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</si>
  <si>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</si>
  <si>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</si>
  <si>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</si>
  <si>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</si>
  <si>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</si>
  <si>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</si>
  <si>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</si>
  <si>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</si>
  <si>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</si>
  <si>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</si>
  <si>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</si>
  <si>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</si>
  <si>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</si>
  <si>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</si>
  <si>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</si>
  <si>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</si>
  <si>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</si>
  <si>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</si>
  <si>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</si>
  <si>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</si>
  <si>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</si>
  <si>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</si>
  <si>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</si>
  <si>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</si>
  <si>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</si>
  <si>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</si>
  <si>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</si>
  <si>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</si>
  <si>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</si>
  <si>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</si>
  <si>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</si>
  <si>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</si>
  <si>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</si>
  <si>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</si>
  <si>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</si>
  <si>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</si>
  <si>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</si>
  <si>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</si>
  <si>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</si>
  <si>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</si>
  <si>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</si>
  <si>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</si>
  <si>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</si>
  <si>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</si>
  <si>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</si>
  <si>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</si>
  <si>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</si>
  <si>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</si>
  <si>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</si>
  <si>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</si>
  <si>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</si>
  <si>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</si>
  <si>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</si>
  <si>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</si>
  <si>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</si>
  <si>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</si>
  <si>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</si>
  <si>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</si>
  <si>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</si>
  <si>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</si>
  <si>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</si>
  <si>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</si>
  <si>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</si>
  <si>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</si>
  <si>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</si>
  <si>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</si>
  <si>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</si>
  <si>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</si>
  <si>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</si>
  <si>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</si>
  <si>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</si>
  <si>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</si>
  <si>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</si>
  <si>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</si>
  <si>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</si>
  <si>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</si>
  <si>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</si>
  <si>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</si>
  <si>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</si>
  <si>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</si>
  <si>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21,08,</t>
  </si>
  <si>
    <t>22,08,</t>
  </si>
  <si>
    <t>23,08,</t>
  </si>
  <si>
    <t>26,08,</t>
  </si>
  <si>
    <t>02,08,</t>
  </si>
  <si>
    <t>09,08,</t>
  </si>
  <si>
    <t>16,08,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</si>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</sst>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09.08.2024 - 16.08.2024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16,08,</v>
          </cell>
          <cell r="M5" t="str">
            <v>19,08,</v>
          </cell>
          <cell r="N5" t="str">
            <v>20,08,</v>
          </cell>
          <cell r="U5" t="str">
            <v>21,08,</v>
          </cell>
          <cell r="V5" t="str">
            <v>22,08,</v>
          </cell>
          <cell r="X5" t="str">
            <v>23,08,</v>
          </cell>
          <cell r="AE5" t="str">
            <v>26,07,</v>
          </cell>
          <cell r="AF5" t="str">
            <v>02,08,</v>
          </cell>
          <cell r="AG5" t="str">
            <v>09,08,</v>
          </cell>
          <cell r="AH5" t="str">
            <v>16,08,</v>
          </cell>
        </row>
        <row r="6">
          <cell r="E6">
            <v>153525.17799999996</v>
          </cell>
          <cell r="F6">
            <v>92809.289000000019</v>
          </cell>
          <cell r="J6">
            <v>155986.69</v>
          </cell>
          <cell r="K6">
            <v>-2461.5119999999988</v>
          </cell>
          <cell r="L6">
            <v>29720</v>
          </cell>
          <cell r="M6">
            <v>11810</v>
          </cell>
          <cell r="N6">
            <v>31660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28620</v>
          </cell>
          <cell r="V6">
            <v>28950</v>
          </cell>
          <cell r="W6">
            <v>27225.835600000017</v>
          </cell>
          <cell r="X6">
            <v>29770</v>
          </cell>
          <cell r="AA6">
            <v>0</v>
          </cell>
          <cell r="AB6">
            <v>0</v>
          </cell>
          <cell r="AC6">
            <v>0</v>
          </cell>
          <cell r="AD6">
            <v>17396</v>
          </cell>
          <cell r="AE6">
            <v>28407.186199999996</v>
          </cell>
          <cell r="AF6">
            <v>26956.423000000006</v>
          </cell>
          <cell r="AG6">
            <v>29010.887999999999</v>
          </cell>
          <cell r="AH6">
            <v>26758.322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351.95299999999997</v>
          </cell>
          <cell r="D7">
            <v>796.38</v>
          </cell>
          <cell r="E7">
            <v>669.69299999999998</v>
          </cell>
          <cell r="F7">
            <v>450.03500000000003</v>
          </cell>
          <cell r="G7" t="str">
            <v>н</v>
          </cell>
          <cell r="H7">
            <v>1</v>
          </cell>
          <cell r="I7">
            <v>45</v>
          </cell>
          <cell r="J7">
            <v>653.73199999999997</v>
          </cell>
          <cell r="K7">
            <v>15.961000000000013</v>
          </cell>
          <cell r="L7">
            <v>140</v>
          </cell>
          <cell r="M7">
            <v>100</v>
          </cell>
          <cell r="N7">
            <v>100</v>
          </cell>
          <cell r="U7">
            <v>150</v>
          </cell>
          <cell r="V7">
            <v>170</v>
          </cell>
          <cell r="W7">
            <v>133.93860000000001</v>
          </cell>
          <cell r="X7">
            <v>140</v>
          </cell>
          <cell r="Y7">
            <v>9.3328958194277085</v>
          </cell>
          <cell r="Z7">
            <v>3.3600097358043164</v>
          </cell>
          <cell r="AD7">
            <v>0</v>
          </cell>
          <cell r="AE7">
            <v>158.09</v>
          </cell>
          <cell r="AF7">
            <v>136.07380000000001</v>
          </cell>
          <cell r="AG7">
            <v>134.20779999999999</v>
          </cell>
          <cell r="AH7">
            <v>150.67099999999999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280.08199999999999</v>
          </cell>
          <cell r="D8">
            <v>1015.64</v>
          </cell>
          <cell r="E8">
            <v>715.64599999999996</v>
          </cell>
          <cell r="F8">
            <v>564.46600000000001</v>
          </cell>
          <cell r="G8" t="str">
            <v>ябл</v>
          </cell>
          <cell r="H8">
            <v>1</v>
          </cell>
          <cell r="I8">
            <v>45</v>
          </cell>
          <cell r="J8">
            <v>681.32299999999998</v>
          </cell>
          <cell r="K8">
            <v>34.322999999999979</v>
          </cell>
          <cell r="L8">
            <v>170</v>
          </cell>
          <cell r="M8">
            <v>0</v>
          </cell>
          <cell r="N8">
            <v>160</v>
          </cell>
          <cell r="U8">
            <v>120</v>
          </cell>
          <cell r="V8">
            <v>170</v>
          </cell>
          <cell r="W8">
            <v>143.1292</v>
          </cell>
          <cell r="X8">
            <v>150</v>
          </cell>
          <cell r="Y8">
            <v>9.3235063145745229</v>
          </cell>
          <cell r="Z8">
            <v>3.9437515196060624</v>
          </cell>
          <cell r="AD8">
            <v>0</v>
          </cell>
          <cell r="AE8">
            <v>139.14259999999999</v>
          </cell>
          <cell r="AF8">
            <v>137.43119999999999</v>
          </cell>
          <cell r="AG8">
            <v>157.74700000000001</v>
          </cell>
          <cell r="AH8">
            <v>143.803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641.83500000000004</v>
          </cell>
          <cell r="D9">
            <v>3504.8609999999999</v>
          </cell>
          <cell r="E9">
            <v>2377.1489999999999</v>
          </cell>
          <cell r="F9">
            <v>1705.711</v>
          </cell>
          <cell r="G9" t="str">
            <v>н</v>
          </cell>
          <cell r="H9">
            <v>1</v>
          </cell>
          <cell r="I9">
            <v>45</v>
          </cell>
          <cell r="J9">
            <v>2284.0439999999999</v>
          </cell>
          <cell r="K9">
            <v>93.105000000000018</v>
          </cell>
          <cell r="L9">
            <v>550</v>
          </cell>
          <cell r="M9">
            <v>100</v>
          </cell>
          <cell r="N9">
            <v>400</v>
          </cell>
          <cell r="U9">
            <v>600</v>
          </cell>
          <cell r="V9">
            <v>600</v>
          </cell>
          <cell r="W9">
            <v>475.4298</v>
          </cell>
          <cell r="X9">
            <v>470</v>
          </cell>
          <cell r="Y9">
            <v>9.3088632643557485</v>
          </cell>
          <cell r="Z9">
            <v>3.5877242023953904</v>
          </cell>
          <cell r="AD9">
            <v>0</v>
          </cell>
          <cell r="AE9">
            <v>455.85720000000003</v>
          </cell>
          <cell r="AF9">
            <v>422.83540000000005</v>
          </cell>
          <cell r="AG9">
            <v>512.72559999999999</v>
          </cell>
          <cell r="AH9">
            <v>599.73099999999999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86.012</v>
          </cell>
          <cell r="D10">
            <v>229.83</v>
          </cell>
          <cell r="E10">
            <v>156.90199999999999</v>
          </cell>
          <cell r="F10">
            <v>157.54400000000001</v>
          </cell>
          <cell r="G10">
            <v>0</v>
          </cell>
          <cell r="H10">
            <v>1</v>
          </cell>
          <cell r="I10">
            <v>40</v>
          </cell>
          <cell r="J10">
            <v>259.31099999999998</v>
          </cell>
          <cell r="K10">
            <v>-102.40899999999999</v>
          </cell>
          <cell r="L10">
            <v>40</v>
          </cell>
          <cell r="M10">
            <v>0</v>
          </cell>
          <cell r="N10">
            <v>0</v>
          </cell>
          <cell r="U10">
            <v>60</v>
          </cell>
          <cell r="V10">
            <v>50</v>
          </cell>
          <cell r="W10">
            <v>31.380399999999998</v>
          </cell>
          <cell r="X10">
            <v>30</v>
          </cell>
          <cell r="Y10">
            <v>10.756523180074186</v>
          </cell>
          <cell r="Z10">
            <v>5.020458630227786</v>
          </cell>
          <cell r="AD10">
            <v>0</v>
          </cell>
          <cell r="AE10">
            <v>42.011800000000001</v>
          </cell>
          <cell r="AF10">
            <v>34.401799999999994</v>
          </cell>
          <cell r="AG10">
            <v>35.639600000000002</v>
          </cell>
          <cell r="AH10">
            <v>45.712000000000003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141</v>
          </cell>
          <cell r="D11">
            <v>522</v>
          </cell>
          <cell r="E11">
            <v>381</v>
          </cell>
          <cell r="F11">
            <v>260</v>
          </cell>
          <cell r="G11">
            <v>0</v>
          </cell>
          <cell r="H11">
            <v>0.5</v>
          </cell>
          <cell r="I11">
            <v>45</v>
          </cell>
          <cell r="J11">
            <v>433</v>
          </cell>
          <cell r="K11">
            <v>-52</v>
          </cell>
          <cell r="L11">
            <v>90</v>
          </cell>
          <cell r="M11">
            <v>0</v>
          </cell>
          <cell r="N11">
            <v>120</v>
          </cell>
          <cell r="U11">
            <v>70</v>
          </cell>
          <cell r="V11">
            <v>90</v>
          </cell>
          <cell r="W11">
            <v>76.2</v>
          </cell>
          <cell r="X11">
            <v>80</v>
          </cell>
          <cell r="Y11">
            <v>9.3175853018372692</v>
          </cell>
          <cell r="Z11">
            <v>3.4120734908136483</v>
          </cell>
          <cell r="AD11">
            <v>0</v>
          </cell>
          <cell r="AE11">
            <v>71.400000000000006</v>
          </cell>
          <cell r="AF11">
            <v>71.599999999999994</v>
          </cell>
          <cell r="AG11">
            <v>78</v>
          </cell>
          <cell r="AH11">
            <v>51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1244</v>
          </cell>
          <cell r="D12">
            <v>4714</v>
          </cell>
          <cell r="E12">
            <v>3954</v>
          </cell>
          <cell r="F12">
            <v>1936</v>
          </cell>
          <cell r="G12" t="str">
            <v>ябл</v>
          </cell>
          <cell r="H12">
            <v>0.4</v>
          </cell>
          <cell r="I12">
            <v>45</v>
          </cell>
          <cell r="J12">
            <v>3964</v>
          </cell>
          <cell r="K12">
            <v>-10</v>
          </cell>
          <cell r="L12">
            <v>600</v>
          </cell>
          <cell r="M12">
            <v>0</v>
          </cell>
          <cell r="N12">
            <v>500</v>
          </cell>
          <cell r="U12">
            <v>900</v>
          </cell>
          <cell r="V12">
            <v>700</v>
          </cell>
          <cell r="W12">
            <v>558.79999999999995</v>
          </cell>
          <cell r="X12">
            <v>560</v>
          </cell>
          <cell r="Y12">
            <v>9.2984967788117405</v>
          </cell>
          <cell r="Z12">
            <v>3.4645669291338583</v>
          </cell>
          <cell r="AD12">
            <v>1160</v>
          </cell>
          <cell r="AE12">
            <v>549.79999999999995</v>
          </cell>
          <cell r="AF12">
            <v>498</v>
          </cell>
          <cell r="AG12">
            <v>590.6</v>
          </cell>
          <cell r="AH12">
            <v>776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2207</v>
          </cell>
          <cell r="D13">
            <v>7419</v>
          </cell>
          <cell r="E13">
            <v>6387</v>
          </cell>
          <cell r="F13">
            <v>3125</v>
          </cell>
          <cell r="G13">
            <v>0</v>
          </cell>
          <cell r="H13">
            <v>0.45</v>
          </cell>
          <cell r="I13">
            <v>45</v>
          </cell>
          <cell r="J13">
            <v>6422</v>
          </cell>
          <cell r="K13">
            <v>-35</v>
          </cell>
          <cell r="L13">
            <v>1000</v>
          </cell>
          <cell r="M13">
            <v>300</v>
          </cell>
          <cell r="N13">
            <v>1000</v>
          </cell>
          <cell r="U13">
            <v>1000</v>
          </cell>
          <cell r="V13">
            <v>1200</v>
          </cell>
          <cell r="W13">
            <v>917.4</v>
          </cell>
          <cell r="X13">
            <v>1000</v>
          </cell>
          <cell r="Y13">
            <v>9.4015696533682149</v>
          </cell>
          <cell r="Z13">
            <v>3.4063658164377588</v>
          </cell>
          <cell r="AD13">
            <v>1800</v>
          </cell>
          <cell r="AE13">
            <v>1080.5999999999999</v>
          </cell>
          <cell r="AF13">
            <v>997</v>
          </cell>
          <cell r="AG13">
            <v>975.2</v>
          </cell>
          <cell r="AH13">
            <v>1007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1596</v>
          </cell>
          <cell r="D14">
            <v>8460</v>
          </cell>
          <cell r="E14">
            <v>7025</v>
          </cell>
          <cell r="F14">
            <v>2881</v>
          </cell>
          <cell r="G14">
            <v>0</v>
          </cell>
          <cell r="H14">
            <v>0.45</v>
          </cell>
          <cell r="I14">
            <v>45</v>
          </cell>
          <cell r="J14">
            <v>7096</v>
          </cell>
          <cell r="K14">
            <v>-71</v>
          </cell>
          <cell r="L14">
            <v>1100</v>
          </cell>
          <cell r="M14">
            <v>1400</v>
          </cell>
          <cell r="N14">
            <v>1000</v>
          </cell>
          <cell r="U14">
            <v>1000</v>
          </cell>
          <cell r="V14">
            <v>1300</v>
          </cell>
          <cell r="W14">
            <v>1045</v>
          </cell>
          <cell r="X14">
            <v>1000</v>
          </cell>
          <cell r="Y14">
            <v>9.2641148325358849</v>
          </cell>
          <cell r="Z14">
            <v>2.7569377990430621</v>
          </cell>
          <cell r="AD14">
            <v>1800</v>
          </cell>
          <cell r="AE14">
            <v>1059.5999999999999</v>
          </cell>
          <cell r="AF14">
            <v>948.4</v>
          </cell>
          <cell r="AG14">
            <v>1027</v>
          </cell>
          <cell r="AH14">
            <v>1021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182</v>
          </cell>
          <cell r="D15">
            <v>474</v>
          </cell>
          <cell r="E15">
            <v>382</v>
          </cell>
          <cell r="F15">
            <v>255</v>
          </cell>
          <cell r="G15">
            <v>0</v>
          </cell>
          <cell r="H15">
            <v>0.5</v>
          </cell>
          <cell r="I15">
            <v>40</v>
          </cell>
          <cell r="J15">
            <v>412</v>
          </cell>
          <cell r="K15">
            <v>-30</v>
          </cell>
          <cell r="L15">
            <v>90</v>
          </cell>
          <cell r="M15">
            <v>50</v>
          </cell>
          <cell r="N15">
            <v>120</v>
          </cell>
          <cell r="U15">
            <v>30</v>
          </cell>
          <cell r="V15">
            <v>90</v>
          </cell>
          <cell r="W15">
            <v>76.400000000000006</v>
          </cell>
          <cell r="X15">
            <v>80</v>
          </cell>
          <cell r="Y15">
            <v>9.3586387434554972</v>
          </cell>
          <cell r="Z15">
            <v>3.3376963350785336</v>
          </cell>
          <cell r="AD15">
            <v>0</v>
          </cell>
          <cell r="AE15">
            <v>75</v>
          </cell>
          <cell r="AF15">
            <v>77.8</v>
          </cell>
          <cell r="AG15">
            <v>78.8</v>
          </cell>
          <cell r="AH15">
            <v>52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36</v>
          </cell>
          <cell r="D16">
            <v>335</v>
          </cell>
          <cell r="E16">
            <v>73</v>
          </cell>
          <cell r="F16">
            <v>57</v>
          </cell>
          <cell r="G16">
            <v>0</v>
          </cell>
          <cell r="H16">
            <v>0.4</v>
          </cell>
          <cell r="I16">
            <v>50</v>
          </cell>
          <cell r="J16">
            <v>87</v>
          </cell>
          <cell r="K16">
            <v>-14</v>
          </cell>
          <cell r="L16">
            <v>20</v>
          </cell>
          <cell r="M16">
            <v>0</v>
          </cell>
          <cell r="N16">
            <v>50</v>
          </cell>
          <cell r="W16">
            <v>14.6</v>
          </cell>
          <cell r="X16">
            <v>20</v>
          </cell>
          <cell r="Y16">
            <v>10.068493150684931</v>
          </cell>
          <cell r="Z16">
            <v>3.904109589041096</v>
          </cell>
          <cell r="AD16">
            <v>0</v>
          </cell>
          <cell r="AE16">
            <v>18.2</v>
          </cell>
          <cell r="AF16">
            <v>15</v>
          </cell>
          <cell r="AG16">
            <v>17</v>
          </cell>
          <cell r="AH16">
            <v>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175</v>
          </cell>
          <cell r="D17">
            <v>842</v>
          </cell>
          <cell r="E17">
            <v>382</v>
          </cell>
          <cell r="F17">
            <v>625</v>
          </cell>
          <cell r="G17">
            <v>0</v>
          </cell>
          <cell r="H17">
            <v>0.17</v>
          </cell>
          <cell r="I17">
            <v>180</v>
          </cell>
          <cell r="J17">
            <v>387</v>
          </cell>
          <cell r="K17">
            <v>-5</v>
          </cell>
          <cell r="L17">
            <v>0</v>
          </cell>
          <cell r="M17">
            <v>0</v>
          </cell>
          <cell r="N17">
            <v>100</v>
          </cell>
          <cell r="W17">
            <v>76.400000000000006</v>
          </cell>
          <cell r="X17">
            <v>400</v>
          </cell>
          <cell r="Y17">
            <v>14.725130890052355</v>
          </cell>
          <cell r="Z17">
            <v>8.1806282722513082</v>
          </cell>
          <cell r="AD17">
            <v>0</v>
          </cell>
          <cell r="AE17">
            <v>65.599999999999994</v>
          </cell>
          <cell r="AF17">
            <v>75</v>
          </cell>
          <cell r="AG17">
            <v>77.8</v>
          </cell>
          <cell r="AH17">
            <v>60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266</v>
          </cell>
          <cell r="D18">
            <v>484</v>
          </cell>
          <cell r="E18">
            <v>488</v>
          </cell>
          <cell r="F18">
            <v>229</v>
          </cell>
          <cell r="G18">
            <v>0</v>
          </cell>
          <cell r="H18">
            <v>0.3</v>
          </cell>
          <cell r="I18">
            <v>40</v>
          </cell>
          <cell r="J18">
            <v>527</v>
          </cell>
          <cell r="K18">
            <v>-39</v>
          </cell>
          <cell r="L18">
            <v>100</v>
          </cell>
          <cell r="M18">
            <v>50</v>
          </cell>
          <cell r="N18">
            <v>180</v>
          </cell>
          <cell r="U18">
            <v>130</v>
          </cell>
          <cell r="V18">
            <v>120</v>
          </cell>
          <cell r="W18">
            <v>97.6</v>
          </cell>
          <cell r="X18">
            <v>100</v>
          </cell>
          <cell r="Y18">
            <v>9.3135245901639347</v>
          </cell>
          <cell r="Z18">
            <v>2.3463114754098364</v>
          </cell>
          <cell r="AD18">
            <v>0</v>
          </cell>
          <cell r="AE18">
            <v>100.4</v>
          </cell>
          <cell r="AF18">
            <v>97.4</v>
          </cell>
          <cell r="AG18">
            <v>89.4</v>
          </cell>
          <cell r="AH18">
            <v>90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753</v>
          </cell>
          <cell r="D19">
            <v>3079</v>
          </cell>
          <cell r="E19">
            <v>1623</v>
          </cell>
          <cell r="F19">
            <v>2168</v>
          </cell>
          <cell r="G19">
            <v>0</v>
          </cell>
          <cell r="H19">
            <v>0.17</v>
          </cell>
          <cell r="I19">
            <v>180</v>
          </cell>
          <cell r="J19">
            <v>1662</v>
          </cell>
          <cell r="K19">
            <v>-39</v>
          </cell>
          <cell r="L19">
            <v>1800</v>
          </cell>
          <cell r="M19">
            <v>0</v>
          </cell>
          <cell r="N19">
            <v>0</v>
          </cell>
          <cell r="W19">
            <v>324.60000000000002</v>
          </cell>
          <cell r="X19">
            <v>1000</v>
          </cell>
          <cell r="Y19">
            <v>15.304990757855821</v>
          </cell>
          <cell r="Z19">
            <v>6.6789895255699321</v>
          </cell>
          <cell r="AD19">
            <v>0</v>
          </cell>
          <cell r="AE19">
            <v>316.2</v>
          </cell>
          <cell r="AF19">
            <v>320.39999999999998</v>
          </cell>
          <cell r="AG19">
            <v>388.4</v>
          </cell>
          <cell r="AH19">
            <v>296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452</v>
          </cell>
          <cell r="D20">
            <v>1270</v>
          </cell>
          <cell r="E20">
            <v>1000</v>
          </cell>
          <cell r="F20">
            <v>674</v>
          </cell>
          <cell r="G20">
            <v>0</v>
          </cell>
          <cell r="H20">
            <v>0.35</v>
          </cell>
          <cell r="I20">
            <v>45</v>
          </cell>
          <cell r="J20">
            <v>1037</v>
          </cell>
          <cell r="K20">
            <v>-37</v>
          </cell>
          <cell r="L20">
            <v>200</v>
          </cell>
          <cell r="M20">
            <v>0</v>
          </cell>
          <cell r="N20">
            <v>260</v>
          </cell>
          <cell r="U20">
            <v>270</v>
          </cell>
          <cell r="V20">
            <v>260</v>
          </cell>
          <cell r="W20">
            <v>200</v>
          </cell>
          <cell r="X20">
            <v>200</v>
          </cell>
          <cell r="Y20">
            <v>9.32</v>
          </cell>
          <cell r="Z20">
            <v>3.37</v>
          </cell>
          <cell r="AD20">
            <v>0</v>
          </cell>
          <cell r="AE20">
            <v>222.2</v>
          </cell>
          <cell r="AF20">
            <v>193.8</v>
          </cell>
          <cell r="AG20">
            <v>212.2</v>
          </cell>
          <cell r="AH20">
            <v>200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94</v>
          </cell>
          <cell r="D21">
            <v>919</v>
          </cell>
          <cell r="E21">
            <v>859</v>
          </cell>
          <cell r="F21">
            <v>131</v>
          </cell>
          <cell r="G21" t="str">
            <v>н</v>
          </cell>
          <cell r="H21">
            <v>0.35</v>
          </cell>
          <cell r="I21">
            <v>45</v>
          </cell>
          <cell r="J21">
            <v>926</v>
          </cell>
          <cell r="K21">
            <v>-67</v>
          </cell>
          <cell r="L21">
            <v>50</v>
          </cell>
          <cell r="M21">
            <v>50</v>
          </cell>
          <cell r="N21">
            <v>50</v>
          </cell>
          <cell r="U21">
            <v>90</v>
          </cell>
          <cell r="V21">
            <v>60</v>
          </cell>
          <cell r="W21">
            <v>51.8</v>
          </cell>
          <cell r="X21">
            <v>60</v>
          </cell>
          <cell r="Y21">
            <v>9.4787644787644787</v>
          </cell>
          <cell r="Z21">
            <v>2.528957528957529</v>
          </cell>
          <cell r="AD21">
            <v>600</v>
          </cell>
          <cell r="AE21">
            <v>54.6</v>
          </cell>
          <cell r="AF21">
            <v>40.6</v>
          </cell>
          <cell r="AG21">
            <v>48.2</v>
          </cell>
          <cell r="AH21">
            <v>56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314</v>
          </cell>
          <cell r="D22">
            <v>475</v>
          </cell>
          <cell r="E22">
            <v>442</v>
          </cell>
          <cell r="F22">
            <v>332</v>
          </cell>
          <cell r="G22">
            <v>0</v>
          </cell>
          <cell r="H22">
            <v>0.35</v>
          </cell>
          <cell r="I22">
            <v>45</v>
          </cell>
          <cell r="J22">
            <v>679</v>
          </cell>
          <cell r="K22">
            <v>-237</v>
          </cell>
          <cell r="L22">
            <v>0</v>
          </cell>
          <cell r="M22">
            <v>80</v>
          </cell>
          <cell r="N22">
            <v>150</v>
          </cell>
          <cell r="U22">
            <v>50</v>
          </cell>
          <cell r="V22">
            <v>90</v>
          </cell>
          <cell r="W22">
            <v>84.8</v>
          </cell>
          <cell r="X22">
            <v>90</v>
          </cell>
          <cell r="Y22">
            <v>9.3396226415094343</v>
          </cell>
          <cell r="Z22">
            <v>3.9150943396226419</v>
          </cell>
          <cell r="AD22">
            <v>18</v>
          </cell>
          <cell r="AE22">
            <v>74.400000000000006</v>
          </cell>
          <cell r="AF22">
            <v>87.2</v>
          </cell>
          <cell r="AG22">
            <v>72.2</v>
          </cell>
          <cell r="AH22">
            <v>40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562</v>
          </cell>
          <cell r="D23">
            <v>1074</v>
          </cell>
          <cell r="E23">
            <v>1055</v>
          </cell>
          <cell r="F23">
            <v>536</v>
          </cell>
          <cell r="G23">
            <v>0</v>
          </cell>
          <cell r="H23">
            <v>0.35</v>
          </cell>
          <cell r="I23">
            <v>45</v>
          </cell>
          <cell r="J23">
            <v>1164</v>
          </cell>
          <cell r="K23">
            <v>-109</v>
          </cell>
          <cell r="L23">
            <v>150</v>
          </cell>
          <cell r="M23">
            <v>300</v>
          </cell>
          <cell r="N23">
            <v>300</v>
          </cell>
          <cell r="U23">
            <v>200</v>
          </cell>
          <cell r="V23">
            <v>270</v>
          </cell>
          <cell r="W23">
            <v>211</v>
          </cell>
          <cell r="X23">
            <v>300</v>
          </cell>
          <cell r="Y23">
            <v>9.7440758293838865</v>
          </cell>
          <cell r="Z23">
            <v>2.5402843601895735</v>
          </cell>
          <cell r="AD23">
            <v>0</v>
          </cell>
          <cell r="AE23">
            <v>182.4</v>
          </cell>
          <cell r="AF23">
            <v>185.8</v>
          </cell>
          <cell r="AG23">
            <v>172.2</v>
          </cell>
          <cell r="AH23">
            <v>210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130.91900000000001</v>
          </cell>
          <cell r="D24">
            <v>869.62599999999998</v>
          </cell>
          <cell r="E24">
            <v>573.75300000000004</v>
          </cell>
          <cell r="F24">
            <v>408.19400000000002</v>
          </cell>
          <cell r="G24">
            <v>0</v>
          </cell>
          <cell r="H24">
            <v>1</v>
          </cell>
          <cell r="I24">
            <v>50</v>
          </cell>
          <cell r="J24">
            <v>556.87699999999995</v>
          </cell>
          <cell r="K24">
            <v>16.87600000000009</v>
          </cell>
          <cell r="L24">
            <v>150</v>
          </cell>
          <cell r="M24">
            <v>0</v>
          </cell>
          <cell r="N24">
            <v>100</v>
          </cell>
          <cell r="U24">
            <v>150</v>
          </cell>
          <cell r="V24">
            <v>150</v>
          </cell>
          <cell r="W24">
            <v>114.75060000000001</v>
          </cell>
          <cell r="X24">
            <v>110</v>
          </cell>
          <cell r="Y24">
            <v>9.3088315006631763</v>
          </cell>
          <cell r="Z24">
            <v>3.557227587481024</v>
          </cell>
          <cell r="AD24">
            <v>0</v>
          </cell>
          <cell r="AE24">
            <v>128.9666</v>
          </cell>
          <cell r="AF24">
            <v>99.46459999999999</v>
          </cell>
          <cell r="AG24">
            <v>123.77979999999999</v>
          </cell>
          <cell r="AH24">
            <v>125.09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2212.0909999999999</v>
          </cell>
          <cell r="D25">
            <v>10749.562</v>
          </cell>
          <cell r="E25">
            <v>6208.018</v>
          </cell>
          <cell r="F25">
            <v>3776.973</v>
          </cell>
          <cell r="G25">
            <v>0</v>
          </cell>
          <cell r="H25">
            <v>1</v>
          </cell>
          <cell r="I25">
            <v>50</v>
          </cell>
          <cell r="J25">
            <v>6239.8389999999999</v>
          </cell>
          <cell r="K25">
            <v>-31.820999999999913</v>
          </cell>
          <cell r="L25">
            <v>1500</v>
          </cell>
          <cell r="M25">
            <v>1000</v>
          </cell>
          <cell r="N25">
            <v>1300</v>
          </cell>
          <cell r="U25">
            <v>1700</v>
          </cell>
          <cell r="V25">
            <v>1000</v>
          </cell>
          <cell r="W25">
            <v>1241.6035999999999</v>
          </cell>
          <cell r="X25">
            <v>1400</v>
          </cell>
          <cell r="Y25">
            <v>9.4047512426671442</v>
          </cell>
          <cell r="Z25">
            <v>3.0420119593725405</v>
          </cell>
          <cell r="AD25">
            <v>0</v>
          </cell>
          <cell r="AE25">
            <v>1263.6124</v>
          </cell>
          <cell r="AF25">
            <v>1179.3786</v>
          </cell>
          <cell r="AG25">
            <v>1327.0646000000002</v>
          </cell>
          <cell r="AH25">
            <v>1351.951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83.932000000000002</v>
          </cell>
          <cell r="D26">
            <v>703.78800000000001</v>
          </cell>
          <cell r="E26">
            <v>488.67599999999999</v>
          </cell>
          <cell r="F26">
            <v>271.31400000000002</v>
          </cell>
          <cell r="G26">
            <v>0</v>
          </cell>
          <cell r="H26">
            <v>1</v>
          </cell>
          <cell r="I26">
            <v>50</v>
          </cell>
          <cell r="J26">
            <v>503.08199999999999</v>
          </cell>
          <cell r="K26">
            <v>-14.406000000000006</v>
          </cell>
          <cell r="L26">
            <v>90</v>
          </cell>
          <cell r="M26">
            <v>0</v>
          </cell>
          <cell r="N26">
            <v>240</v>
          </cell>
          <cell r="U26">
            <v>100</v>
          </cell>
          <cell r="V26">
            <v>100</v>
          </cell>
          <cell r="W26">
            <v>97.735199999999992</v>
          </cell>
          <cell r="X26">
            <v>110</v>
          </cell>
          <cell r="Y26">
            <v>9.3243171344612801</v>
          </cell>
          <cell r="Z26">
            <v>2.7760110993787297</v>
          </cell>
          <cell r="AD26">
            <v>0</v>
          </cell>
          <cell r="AE26">
            <v>80.972000000000008</v>
          </cell>
          <cell r="AF26">
            <v>72.445599999999999</v>
          </cell>
          <cell r="AG26">
            <v>91.882800000000003</v>
          </cell>
          <cell r="AH26">
            <v>71.105999999999995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285.50299999999999</v>
          </cell>
          <cell r="D27">
            <v>924.75400000000002</v>
          </cell>
          <cell r="E27">
            <v>724.29300000000001</v>
          </cell>
          <cell r="F27">
            <v>464.75900000000001</v>
          </cell>
          <cell r="G27">
            <v>0</v>
          </cell>
          <cell r="H27">
            <v>1</v>
          </cell>
          <cell r="I27">
            <v>50</v>
          </cell>
          <cell r="J27">
            <v>700.63599999999997</v>
          </cell>
          <cell r="K27">
            <v>23.657000000000039</v>
          </cell>
          <cell r="L27">
            <v>150</v>
          </cell>
          <cell r="M27">
            <v>0</v>
          </cell>
          <cell r="N27">
            <v>240</v>
          </cell>
          <cell r="U27">
            <v>180</v>
          </cell>
          <cell r="V27">
            <v>160</v>
          </cell>
          <cell r="W27">
            <v>144.8586</v>
          </cell>
          <cell r="X27">
            <v>150</v>
          </cell>
          <cell r="Y27">
            <v>9.2832527720135367</v>
          </cell>
          <cell r="Z27">
            <v>3.2083631900349721</v>
          </cell>
          <cell r="AD27">
            <v>0</v>
          </cell>
          <cell r="AE27">
            <v>141.77080000000001</v>
          </cell>
          <cell r="AF27">
            <v>137.2954</v>
          </cell>
          <cell r="AG27">
            <v>146.54259999999999</v>
          </cell>
          <cell r="AH27">
            <v>129.73500000000001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104.995</v>
          </cell>
          <cell r="D28">
            <v>518.27499999999998</v>
          </cell>
          <cell r="E28">
            <v>359.959</v>
          </cell>
          <cell r="F28">
            <v>242.113</v>
          </cell>
          <cell r="G28">
            <v>0</v>
          </cell>
          <cell r="H28">
            <v>1</v>
          </cell>
          <cell r="I28">
            <v>60</v>
          </cell>
          <cell r="J28">
            <v>362.67399999999998</v>
          </cell>
          <cell r="K28">
            <v>-2.714999999999975</v>
          </cell>
          <cell r="L28">
            <v>80</v>
          </cell>
          <cell r="M28">
            <v>60</v>
          </cell>
          <cell r="N28">
            <v>90</v>
          </cell>
          <cell r="U28">
            <v>50</v>
          </cell>
          <cell r="V28">
            <v>70</v>
          </cell>
          <cell r="W28">
            <v>71.991799999999998</v>
          </cell>
          <cell r="X28">
            <v>70</v>
          </cell>
          <cell r="Y28">
            <v>9.197061331985033</v>
          </cell>
          <cell r="Z28">
            <v>3.3630635711289343</v>
          </cell>
          <cell r="AD28">
            <v>0</v>
          </cell>
          <cell r="AE28">
            <v>56.654200000000003</v>
          </cell>
          <cell r="AF28">
            <v>62.321600000000004</v>
          </cell>
          <cell r="AG28">
            <v>73.284599999999998</v>
          </cell>
          <cell r="AH28">
            <v>49.448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120.81699999999999</v>
          </cell>
          <cell r="D29">
            <v>391.45</v>
          </cell>
          <cell r="E29">
            <v>299.83999999999997</v>
          </cell>
          <cell r="F29">
            <v>197.34200000000001</v>
          </cell>
          <cell r="G29">
            <v>0</v>
          </cell>
          <cell r="H29">
            <v>1</v>
          </cell>
          <cell r="I29">
            <v>60</v>
          </cell>
          <cell r="J29">
            <v>313.577</v>
          </cell>
          <cell r="K29">
            <v>-13.737000000000023</v>
          </cell>
          <cell r="L29">
            <v>60</v>
          </cell>
          <cell r="M29">
            <v>60</v>
          </cell>
          <cell r="N29">
            <v>60</v>
          </cell>
          <cell r="U29">
            <v>60</v>
          </cell>
          <cell r="V29">
            <v>60</v>
          </cell>
          <cell r="W29">
            <v>59.967999999999996</v>
          </cell>
          <cell r="X29">
            <v>60</v>
          </cell>
          <cell r="Y29">
            <v>9.2939901280683035</v>
          </cell>
          <cell r="Z29">
            <v>3.2907884204909288</v>
          </cell>
          <cell r="AD29">
            <v>0</v>
          </cell>
          <cell r="AE29">
            <v>52.368200000000002</v>
          </cell>
          <cell r="AF29">
            <v>52.881399999999999</v>
          </cell>
          <cell r="AG29">
            <v>58.185600000000001</v>
          </cell>
          <cell r="AH29">
            <v>56.582000000000001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50.787999999999997</v>
          </cell>
          <cell r="D30">
            <v>55.341999999999999</v>
          </cell>
          <cell r="E30">
            <v>40.737000000000002</v>
          </cell>
          <cell r="F30">
            <v>63.008000000000003</v>
          </cell>
          <cell r="G30">
            <v>0</v>
          </cell>
          <cell r="H30">
            <v>1</v>
          </cell>
          <cell r="I30">
            <v>180</v>
          </cell>
          <cell r="J30">
            <v>43.466000000000001</v>
          </cell>
          <cell r="K30">
            <v>-2.7289999999999992</v>
          </cell>
          <cell r="L30">
            <v>30</v>
          </cell>
          <cell r="M30">
            <v>0</v>
          </cell>
          <cell r="N30">
            <v>0</v>
          </cell>
          <cell r="W30">
            <v>8.1474000000000011</v>
          </cell>
          <cell r="X30">
            <v>30</v>
          </cell>
          <cell r="Y30">
            <v>15.097822618258585</v>
          </cell>
          <cell r="Z30">
            <v>7.7335100768343272</v>
          </cell>
          <cell r="AD30">
            <v>0</v>
          </cell>
          <cell r="AE30">
            <v>7.4279999999999999</v>
          </cell>
          <cell r="AF30">
            <v>8.6714000000000002</v>
          </cell>
          <cell r="AG30">
            <v>9.254999999999999</v>
          </cell>
          <cell r="AH30">
            <v>7.7210000000000001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180.977</v>
          </cell>
          <cell r="D31">
            <v>1108.1320000000001</v>
          </cell>
          <cell r="E31">
            <v>658.11099999999999</v>
          </cell>
          <cell r="F31">
            <v>587.18499999999995</v>
          </cell>
          <cell r="G31">
            <v>0</v>
          </cell>
          <cell r="H31">
            <v>1</v>
          </cell>
          <cell r="I31">
            <v>60</v>
          </cell>
          <cell r="J31">
            <v>657.78399999999999</v>
          </cell>
          <cell r="K31">
            <v>0.32699999999999818</v>
          </cell>
          <cell r="L31">
            <v>160</v>
          </cell>
          <cell r="M31">
            <v>0</v>
          </cell>
          <cell r="N31">
            <v>120</v>
          </cell>
          <cell r="U31">
            <v>70</v>
          </cell>
          <cell r="V31">
            <v>150</v>
          </cell>
          <cell r="W31">
            <v>131.62219999999999</v>
          </cell>
          <cell r="X31">
            <v>130</v>
          </cell>
          <cell r="Y31">
            <v>9.2475661400584404</v>
          </cell>
          <cell r="Z31">
            <v>4.4611395342123137</v>
          </cell>
          <cell r="AD31">
            <v>0</v>
          </cell>
          <cell r="AE31">
            <v>134.256</v>
          </cell>
          <cell r="AF31">
            <v>128.75560000000002</v>
          </cell>
          <cell r="AG31">
            <v>154.92580000000001</v>
          </cell>
          <cell r="AH31">
            <v>122.148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114.282</v>
          </cell>
          <cell r="D32">
            <v>168.75700000000001</v>
          </cell>
          <cell r="E32">
            <v>188.339</v>
          </cell>
          <cell r="F32">
            <v>90.641999999999996</v>
          </cell>
          <cell r="G32">
            <v>0</v>
          </cell>
          <cell r="H32">
            <v>1</v>
          </cell>
          <cell r="I32">
            <v>30</v>
          </cell>
          <cell r="J32">
            <v>185.803</v>
          </cell>
          <cell r="K32">
            <v>2.5360000000000014</v>
          </cell>
          <cell r="L32">
            <v>30</v>
          </cell>
          <cell r="M32">
            <v>80</v>
          </cell>
          <cell r="N32">
            <v>20</v>
          </cell>
          <cell r="U32">
            <v>20</v>
          </cell>
          <cell r="V32">
            <v>40</v>
          </cell>
          <cell r="W32">
            <v>37.6678</v>
          </cell>
          <cell r="X32">
            <v>50</v>
          </cell>
          <cell r="Y32">
            <v>8.7778420826276022</v>
          </cell>
          <cell r="Z32">
            <v>2.4063523752382672</v>
          </cell>
          <cell r="AD32">
            <v>0</v>
          </cell>
          <cell r="AE32">
            <v>34.437599999999996</v>
          </cell>
          <cell r="AF32">
            <v>35.558999999999997</v>
          </cell>
          <cell r="AG32">
            <v>33.867200000000004</v>
          </cell>
          <cell r="AH32">
            <v>28.457999999999998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252.39699999999999</v>
          </cell>
          <cell r="D33">
            <v>138.57900000000001</v>
          </cell>
          <cell r="E33">
            <v>206.97300000000001</v>
          </cell>
          <cell r="F33">
            <v>174.483</v>
          </cell>
          <cell r="G33" t="str">
            <v>н</v>
          </cell>
          <cell r="H33">
            <v>1</v>
          </cell>
          <cell r="I33">
            <v>30</v>
          </cell>
          <cell r="J33">
            <v>212.892</v>
          </cell>
          <cell r="K33">
            <v>-5.9189999999999827</v>
          </cell>
          <cell r="L33">
            <v>0</v>
          </cell>
          <cell r="M33">
            <v>0</v>
          </cell>
          <cell r="N33">
            <v>50</v>
          </cell>
          <cell r="U33">
            <v>40</v>
          </cell>
          <cell r="V33">
            <v>50</v>
          </cell>
          <cell r="W33">
            <v>41.394600000000004</v>
          </cell>
          <cell r="X33">
            <v>50</v>
          </cell>
          <cell r="Y33">
            <v>8.805085687505132</v>
          </cell>
          <cell r="Z33">
            <v>4.2151150150019561</v>
          </cell>
          <cell r="AD33">
            <v>0</v>
          </cell>
          <cell r="AE33">
            <v>43.204999999999998</v>
          </cell>
          <cell r="AF33">
            <v>63.032799999999995</v>
          </cell>
          <cell r="AG33">
            <v>41.045000000000002</v>
          </cell>
          <cell r="AH33">
            <v>36.835999999999999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372.30500000000001</v>
          </cell>
          <cell r="D34">
            <v>2027.896</v>
          </cell>
          <cell r="E34">
            <v>1375.0509999999999</v>
          </cell>
          <cell r="F34">
            <v>991.83500000000004</v>
          </cell>
          <cell r="G34">
            <v>0</v>
          </cell>
          <cell r="H34">
            <v>1</v>
          </cell>
          <cell r="I34">
            <v>30</v>
          </cell>
          <cell r="J34">
            <v>1350.731</v>
          </cell>
          <cell r="K34">
            <v>24.319999999999936</v>
          </cell>
          <cell r="L34">
            <v>300</v>
          </cell>
          <cell r="M34">
            <v>100</v>
          </cell>
          <cell r="N34">
            <v>200</v>
          </cell>
          <cell r="U34">
            <v>200</v>
          </cell>
          <cell r="V34">
            <v>350</v>
          </cell>
          <cell r="W34">
            <v>275.0102</v>
          </cell>
          <cell r="X34">
            <v>300</v>
          </cell>
          <cell r="Y34">
            <v>8.8790706671970714</v>
          </cell>
          <cell r="Z34">
            <v>3.6065389574641231</v>
          </cell>
          <cell r="AD34">
            <v>0</v>
          </cell>
          <cell r="AE34">
            <v>266.35039999999998</v>
          </cell>
          <cell r="AF34">
            <v>251.2176</v>
          </cell>
          <cell r="AG34">
            <v>322.41739999999999</v>
          </cell>
          <cell r="AH34">
            <v>294.40800000000002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60.97</v>
          </cell>
          <cell r="D35">
            <v>191.19300000000001</v>
          </cell>
          <cell r="E35">
            <v>135.55000000000001</v>
          </cell>
          <cell r="F35">
            <v>111.236</v>
          </cell>
          <cell r="G35">
            <v>0</v>
          </cell>
          <cell r="H35">
            <v>1</v>
          </cell>
          <cell r="I35">
            <v>40</v>
          </cell>
          <cell r="J35">
            <v>144.202</v>
          </cell>
          <cell r="K35">
            <v>-8.6519999999999868</v>
          </cell>
          <cell r="L35">
            <v>30</v>
          </cell>
          <cell r="M35">
            <v>0</v>
          </cell>
          <cell r="N35">
            <v>20</v>
          </cell>
          <cell r="U35">
            <v>30</v>
          </cell>
          <cell r="V35">
            <v>30</v>
          </cell>
          <cell r="W35">
            <v>27.110000000000003</v>
          </cell>
          <cell r="X35">
            <v>30</v>
          </cell>
          <cell r="Y35">
            <v>9.267281445960899</v>
          </cell>
          <cell r="Z35">
            <v>4.1031353744005896</v>
          </cell>
          <cell r="AD35">
            <v>0</v>
          </cell>
          <cell r="AE35">
            <v>27.909199999999998</v>
          </cell>
          <cell r="AF35">
            <v>26.907600000000002</v>
          </cell>
          <cell r="AG35">
            <v>28.333199999999998</v>
          </cell>
          <cell r="AH35">
            <v>29.771000000000001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125.745</v>
          </cell>
          <cell r="D36">
            <v>645.80499999999995</v>
          </cell>
          <cell r="E36">
            <v>277.80500000000001</v>
          </cell>
          <cell r="F36">
            <v>493.745</v>
          </cell>
          <cell r="G36" t="str">
            <v>н</v>
          </cell>
          <cell r="H36">
            <v>1</v>
          </cell>
          <cell r="I36">
            <v>35</v>
          </cell>
          <cell r="J36">
            <v>271.13299999999998</v>
          </cell>
          <cell r="K36">
            <v>6.6720000000000255</v>
          </cell>
          <cell r="L36">
            <v>100</v>
          </cell>
          <cell r="M36">
            <v>0</v>
          </cell>
          <cell r="N36">
            <v>0</v>
          </cell>
          <cell r="W36">
            <v>55.561</v>
          </cell>
          <cell r="Y36">
            <v>10.686362736451828</v>
          </cell>
          <cell r="Z36">
            <v>8.8865391191663221</v>
          </cell>
          <cell r="AD36">
            <v>0</v>
          </cell>
          <cell r="AE36">
            <v>53.269399999999997</v>
          </cell>
          <cell r="AF36">
            <v>77.731999999999999</v>
          </cell>
          <cell r="AG36">
            <v>93.095799999999997</v>
          </cell>
          <cell r="AH36">
            <v>38.276000000000003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76.477999999999994</v>
          </cell>
          <cell r="D37">
            <v>170.44499999999999</v>
          </cell>
          <cell r="E37">
            <v>139.49299999999999</v>
          </cell>
          <cell r="F37">
            <v>106.08499999999999</v>
          </cell>
          <cell r="G37">
            <v>0</v>
          </cell>
          <cell r="H37">
            <v>1</v>
          </cell>
          <cell r="I37">
            <v>30</v>
          </cell>
          <cell r="J37">
            <v>148.80799999999999</v>
          </cell>
          <cell r="K37">
            <v>-9.3149999999999977</v>
          </cell>
          <cell r="L37">
            <v>20</v>
          </cell>
          <cell r="M37">
            <v>0</v>
          </cell>
          <cell r="N37">
            <v>30</v>
          </cell>
          <cell r="U37">
            <v>20</v>
          </cell>
          <cell r="V37">
            <v>40</v>
          </cell>
          <cell r="W37">
            <v>27.898599999999998</v>
          </cell>
          <cell r="X37">
            <v>30</v>
          </cell>
          <cell r="Y37">
            <v>8.8206935115023697</v>
          </cell>
          <cell r="Z37">
            <v>3.8025205565870688</v>
          </cell>
          <cell r="AD37">
            <v>0</v>
          </cell>
          <cell r="AE37">
            <v>33.924199999999999</v>
          </cell>
          <cell r="AF37">
            <v>25.843400000000003</v>
          </cell>
          <cell r="AG37">
            <v>25.956200000000003</v>
          </cell>
          <cell r="AH37">
            <v>26.721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83.802999999999997</v>
          </cell>
          <cell r="D38">
            <v>510.13400000000001</v>
          </cell>
          <cell r="E38">
            <v>319.00200000000001</v>
          </cell>
          <cell r="F38">
            <v>268.50700000000001</v>
          </cell>
          <cell r="G38" t="str">
            <v>н</v>
          </cell>
          <cell r="H38">
            <v>1</v>
          </cell>
          <cell r="I38">
            <v>45</v>
          </cell>
          <cell r="J38">
            <v>322.87599999999998</v>
          </cell>
          <cell r="K38">
            <v>-3.8739999999999668</v>
          </cell>
          <cell r="L38">
            <v>70</v>
          </cell>
          <cell r="M38">
            <v>0</v>
          </cell>
          <cell r="N38">
            <v>50</v>
          </cell>
          <cell r="U38">
            <v>70</v>
          </cell>
          <cell r="V38">
            <v>70</v>
          </cell>
          <cell r="W38">
            <v>63.800400000000003</v>
          </cell>
          <cell r="X38">
            <v>60</v>
          </cell>
          <cell r="Y38">
            <v>9.2241898169917427</v>
          </cell>
          <cell r="Z38">
            <v>4.2085472818352239</v>
          </cell>
          <cell r="AD38">
            <v>0</v>
          </cell>
          <cell r="AE38">
            <v>66.466200000000001</v>
          </cell>
          <cell r="AF38">
            <v>57.928999999999995</v>
          </cell>
          <cell r="AG38">
            <v>70.043199999999999</v>
          </cell>
          <cell r="AH38">
            <v>60.536999999999999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107.486</v>
          </cell>
          <cell r="D39">
            <v>296.08300000000003</v>
          </cell>
          <cell r="E39">
            <v>230.81200000000001</v>
          </cell>
          <cell r="F39">
            <v>163.423</v>
          </cell>
          <cell r="G39" t="str">
            <v>н</v>
          </cell>
          <cell r="H39">
            <v>1</v>
          </cell>
          <cell r="I39">
            <v>45</v>
          </cell>
          <cell r="J39">
            <v>274.05900000000003</v>
          </cell>
          <cell r="K39">
            <v>-43.247000000000014</v>
          </cell>
          <cell r="L39">
            <v>50</v>
          </cell>
          <cell r="M39">
            <v>0</v>
          </cell>
          <cell r="N39">
            <v>60</v>
          </cell>
          <cell r="U39">
            <v>70</v>
          </cell>
          <cell r="V39">
            <v>40</v>
          </cell>
          <cell r="W39">
            <v>46.162400000000005</v>
          </cell>
          <cell r="X39">
            <v>40</v>
          </cell>
          <cell r="Y39">
            <v>9.1724650364799043</v>
          </cell>
          <cell r="Z39">
            <v>3.5401755541306339</v>
          </cell>
          <cell r="AD39">
            <v>0</v>
          </cell>
          <cell r="AE39">
            <v>47.8444</v>
          </cell>
          <cell r="AF39">
            <v>45.872199999999999</v>
          </cell>
          <cell r="AG39">
            <v>46.997399999999999</v>
          </cell>
          <cell r="AH39">
            <v>47.404000000000003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96.244</v>
          </cell>
          <cell r="D40">
            <v>245.48099999999999</v>
          </cell>
          <cell r="E40">
            <v>199.03899999999999</v>
          </cell>
          <cell r="F40">
            <v>133.352</v>
          </cell>
          <cell r="G40" t="str">
            <v>н</v>
          </cell>
          <cell r="H40">
            <v>1</v>
          </cell>
          <cell r="I40">
            <v>45</v>
          </cell>
          <cell r="J40">
            <v>240.25800000000001</v>
          </cell>
          <cell r="K40">
            <v>-41.219000000000023</v>
          </cell>
          <cell r="L40">
            <v>30</v>
          </cell>
          <cell r="M40">
            <v>0</v>
          </cell>
          <cell r="N40">
            <v>70</v>
          </cell>
          <cell r="U40">
            <v>60</v>
          </cell>
          <cell r="V40">
            <v>40</v>
          </cell>
          <cell r="W40">
            <v>39.8078</v>
          </cell>
          <cell r="X40">
            <v>30</v>
          </cell>
          <cell r="Y40">
            <v>9.1276583986052984</v>
          </cell>
          <cell r="Z40">
            <v>3.3498962514884019</v>
          </cell>
          <cell r="AD40">
            <v>0</v>
          </cell>
          <cell r="AE40">
            <v>48.389400000000002</v>
          </cell>
          <cell r="AF40">
            <v>40.369</v>
          </cell>
          <cell r="AG40">
            <v>38.617399999999996</v>
          </cell>
          <cell r="AH40">
            <v>43.213000000000001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1595</v>
          </cell>
          <cell r="D41">
            <v>2885</v>
          </cell>
          <cell r="E41">
            <v>1956</v>
          </cell>
          <cell r="F41">
            <v>1524</v>
          </cell>
          <cell r="G41" t="str">
            <v>акк</v>
          </cell>
          <cell r="H41">
            <v>0.35</v>
          </cell>
          <cell r="I41">
            <v>40</v>
          </cell>
          <cell r="J41">
            <v>1308</v>
          </cell>
          <cell r="K41">
            <v>648</v>
          </cell>
          <cell r="L41">
            <v>400</v>
          </cell>
          <cell r="M41">
            <v>0</v>
          </cell>
          <cell r="N41">
            <v>400</v>
          </cell>
          <cell r="U41">
            <v>500</v>
          </cell>
          <cell r="V41">
            <v>400</v>
          </cell>
          <cell r="W41">
            <v>391.2</v>
          </cell>
          <cell r="X41">
            <v>500</v>
          </cell>
          <cell r="Y41">
            <v>9.5194274028629859</v>
          </cell>
          <cell r="Z41">
            <v>3.8957055214723928</v>
          </cell>
          <cell r="AD41">
            <v>0</v>
          </cell>
          <cell r="AE41">
            <v>511.8</v>
          </cell>
          <cell r="AF41">
            <v>479.2</v>
          </cell>
          <cell r="AG41">
            <v>427</v>
          </cell>
          <cell r="AH41">
            <v>270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2764</v>
          </cell>
          <cell r="D42">
            <v>9346</v>
          </cell>
          <cell r="E42">
            <v>6507</v>
          </cell>
          <cell r="F42">
            <v>3716</v>
          </cell>
          <cell r="G42" t="str">
            <v>акк</v>
          </cell>
          <cell r="H42">
            <v>0.4</v>
          </cell>
          <cell r="I42">
            <v>40</v>
          </cell>
          <cell r="J42">
            <v>4718</v>
          </cell>
          <cell r="K42">
            <v>1789</v>
          </cell>
          <cell r="L42">
            <v>1100</v>
          </cell>
          <cell r="M42">
            <v>300</v>
          </cell>
          <cell r="N42">
            <v>1300</v>
          </cell>
          <cell r="U42">
            <v>1000</v>
          </cell>
          <cell r="V42">
            <v>1300</v>
          </cell>
          <cell r="W42">
            <v>1049.4000000000001</v>
          </cell>
          <cell r="X42">
            <v>1000</v>
          </cell>
          <cell r="Y42">
            <v>9.2586239756051061</v>
          </cell>
          <cell r="Z42">
            <v>3.5410710882408991</v>
          </cell>
          <cell r="AD42">
            <v>1260</v>
          </cell>
          <cell r="AE42">
            <v>1086.2</v>
          </cell>
          <cell r="AF42">
            <v>1056</v>
          </cell>
          <cell r="AG42">
            <v>1132.2</v>
          </cell>
          <cell r="AH42">
            <v>560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3188</v>
          </cell>
          <cell r="D43">
            <v>7307</v>
          </cell>
          <cell r="E43">
            <v>7436</v>
          </cell>
          <cell r="F43">
            <v>2968</v>
          </cell>
          <cell r="G43">
            <v>0</v>
          </cell>
          <cell r="H43">
            <v>0.45</v>
          </cell>
          <cell r="I43">
            <v>45</v>
          </cell>
          <cell r="J43">
            <v>7423</v>
          </cell>
          <cell r="K43">
            <v>13</v>
          </cell>
          <cell r="L43">
            <v>1000</v>
          </cell>
          <cell r="M43">
            <v>300</v>
          </cell>
          <cell r="N43">
            <v>900</v>
          </cell>
          <cell r="U43">
            <v>1100</v>
          </cell>
          <cell r="V43">
            <v>1100</v>
          </cell>
          <cell r="W43">
            <v>887.2</v>
          </cell>
          <cell r="X43">
            <v>900</v>
          </cell>
          <cell r="Y43">
            <v>9.3192064923354376</v>
          </cell>
          <cell r="Z43">
            <v>3.3453561767357978</v>
          </cell>
          <cell r="AD43">
            <v>3000</v>
          </cell>
          <cell r="AE43">
            <v>1329.4</v>
          </cell>
          <cell r="AF43">
            <v>1115</v>
          </cell>
          <cell r="AG43">
            <v>935.4</v>
          </cell>
          <cell r="AH43">
            <v>968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312.51100000000002</v>
          </cell>
          <cell r="D44">
            <v>1173.538</v>
          </cell>
          <cell r="E44">
            <v>839.822</v>
          </cell>
          <cell r="F44">
            <v>621.79200000000003</v>
          </cell>
          <cell r="G44" t="str">
            <v>оконч</v>
          </cell>
          <cell r="H44">
            <v>1</v>
          </cell>
          <cell r="I44">
            <v>40</v>
          </cell>
          <cell r="J44">
            <v>803.24099999999999</v>
          </cell>
          <cell r="K44">
            <v>36.581000000000017</v>
          </cell>
          <cell r="L44">
            <v>180</v>
          </cell>
          <cell r="M44">
            <v>0</v>
          </cell>
          <cell r="N44">
            <v>140</v>
          </cell>
          <cell r="U44">
            <v>250</v>
          </cell>
          <cell r="V44">
            <v>200</v>
          </cell>
          <cell r="W44">
            <v>167.96440000000001</v>
          </cell>
          <cell r="X44">
            <v>170</v>
          </cell>
          <cell r="Y44">
            <v>9.2983513173029504</v>
          </cell>
          <cell r="Z44">
            <v>3.7019273131687429</v>
          </cell>
          <cell r="AD44">
            <v>0</v>
          </cell>
          <cell r="AE44">
            <v>159.90600000000001</v>
          </cell>
          <cell r="AF44">
            <v>160.6688</v>
          </cell>
          <cell r="AG44">
            <v>180.76439999999999</v>
          </cell>
          <cell r="AH44">
            <v>185.24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527</v>
          </cell>
          <cell r="D45">
            <v>2333</v>
          </cell>
          <cell r="E45">
            <v>1022</v>
          </cell>
          <cell r="F45">
            <v>1791</v>
          </cell>
          <cell r="G45">
            <v>0</v>
          </cell>
          <cell r="H45">
            <v>0.1</v>
          </cell>
          <cell r="I45">
            <v>730</v>
          </cell>
          <cell r="J45">
            <v>1080</v>
          </cell>
          <cell r="K45">
            <v>-58</v>
          </cell>
          <cell r="L45">
            <v>500</v>
          </cell>
          <cell r="M45">
            <v>0</v>
          </cell>
          <cell r="N45">
            <v>700</v>
          </cell>
          <cell r="W45">
            <v>204.4</v>
          </cell>
          <cell r="X45">
            <v>700</v>
          </cell>
          <cell r="Y45">
            <v>18.057729941291583</v>
          </cell>
          <cell r="Z45">
            <v>8.762230919765166</v>
          </cell>
          <cell r="AD45">
            <v>0</v>
          </cell>
          <cell r="AE45">
            <v>137.19999999999999</v>
          </cell>
          <cell r="AF45">
            <v>196</v>
          </cell>
          <cell r="AG45">
            <v>254.8</v>
          </cell>
          <cell r="AH45">
            <v>178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599</v>
          </cell>
          <cell r="D46">
            <v>2356</v>
          </cell>
          <cell r="E46">
            <v>1702</v>
          </cell>
          <cell r="F46">
            <v>1187</v>
          </cell>
          <cell r="G46">
            <v>0</v>
          </cell>
          <cell r="H46">
            <v>0.35</v>
          </cell>
          <cell r="I46">
            <v>40</v>
          </cell>
          <cell r="J46">
            <v>1749</v>
          </cell>
          <cell r="K46">
            <v>-47</v>
          </cell>
          <cell r="L46">
            <v>400</v>
          </cell>
          <cell r="M46">
            <v>0</v>
          </cell>
          <cell r="N46">
            <v>600</v>
          </cell>
          <cell r="U46">
            <v>250</v>
          </cell>
          <cell r="V46">
            <v>380</v>
          </cell>
          <cell r="W46">
            <v>340.4</v>
          </cell>
          <cell r="X46">
            <v>350</v>
          </cell>
          <cell r="Y46">
            <v>9.3037602820211518</v>
          </cell>
          <cell r="Z46">
            <v>3.4870740305522916</v>
          </cell>
          <cell r="AD46">
            <v>0</v>
          </cell>
          <cell r="AE46">
            <v>321.8</v>
          </cell>
          <cell r="AF46">
            <v>331.2</v>
          </cell>
          <cell r="AG46">
            <v>360.8</v>
          </cell>
          <cell r="AH46">
            <v>241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84.587999999999994</v>
          </cell>
          <cell r="D47">
            <v>386.01799999999997</v>
          </cell>
          <cell r="E47">
            <v>231.84899999999999</v>
          </cell>
          <cell r="F47">
            <v>232.196</v>
          </cell>
          <cell r="G47">
            <v>0</v>
          </cell>
          <cell r="H47">
            <v>1</v>
          </cell>
          <cell r="I47">
            <v>40</v>
          </cell>
          <cell r="J47">
            <v>234.31200000000001</v>
          </cell>
          <cell r="K47">
            <v>-2.4630000000000223</v>
          </cell>
          <cell r="L47">
            <v>50</v>
          </cell>
          <cell r="M47">
            <v>0</v>
          </cell>
          <cell r="N47">
            <v>0</v>
          </cell>
          <cell r="U47">
            <v>50</v>
          </cell>
          <cell r="V47">
            <v>50</v>
          </cell>
          <cell r="W47">
            <v>46.369799999999998</v>
          </cell>
          <cell r="X47">
            <v>50</v>
          </cell>
          <cell r="Y47">
            <v>9.3206354135665901</v>
          </cell>
          <cell r="Z47">
            <v>5.0074833188842742</v>
          </cell>
          <cell r="AD47">
            <v>0</v>
          </cell>
          <cell r="AE47">
            <v>52.551000000000002</v>
          </cell>
          <cell r="AF47">
            <v>44.610199999999999</v>
          </cell>
          <cell r="AG47">
            <v>55.152999999999999</v>
          </cell>
          <cell r="AH47">
            <v>61.819000000000003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1078</v>
          </cell>
          <cell r="D48">
            <v>3851</v>
          </cell>
          <cell r="E48">
            <v>2831</v>
          </cell>
          <cell r="F48">
            <v>2025</v>
          </cell>
          <cell r="G48">
            <v>0</v>
          </cell>
          <cell r="H48">
            <v>0.4</v>
          </cell>
          <cell r="I48">
            <v>35</v>
          </cell>
          <cell r="J48">
            <v>2894</v>
          </cell>
          <cell r="K48">
            <v>-63</v>
          </cell>
          <cell r="L48">
            <v>600</v>
          </cell>
          <cell r="M48">
            <v>0</v>
          </cell>
          <cell r="N48">
            <v>1100</v>
          </cell>
          <cell r="U48">
            <v>300</v>
          </cell>
          <cell r="V48">
            <v>700</v>
          </cell>
          <cell r="W48">
            <v>566.20000000000005</v>
          </cell>
          <cell r="X48">
            <v>550</v>
          </cell>
          <cell r="Y48">
            <v>9.3164959378311547</v>
          </cell>
          <cell r="Z48">
            <v>3.5764747439067466</v>
          </cell>
          <cell r="AD48">
            <v>0</v>
          </cell>
          <cell r="AE48">
            <v>555.4</v>
          </cell>
          <cell r="AF48">
            <v>572.4</v>
          </cell>
          <cell r="AG48">
            <v>607.79999999999995</v>
          </cell>
          <cell r="AH48">
            <v>378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1204</v>
          </cell>
          <cell r="D49">
            <v>6306</v>
          </cell>
          <cell r="E49">
            <v>4315</v>
          </cell>
          <cell r="F49">
            <v>3055</v>
          </cell>
          <cell r="G49">
            <v>0</v>
          </cell>
          <cell r="H49">
            <v>0.4</v>
          </cell>
          <cell r="I49">
            <v>40</v>
          </cell>
          <cell r="J49">
            <v>4355</v>
          </cell>
          <cell r="K49">
            <v>-40</v>
          </cell>
          <cell r="L49">
            <v>900</v>
          </cell>
          <cell r="M49">
            <v>0</v>
          </cell>
          <cell r="N49">
            <v>1200</v>
          </cell>
          <cell r="U49">
            <v>900</v>
          </cell>
          <cell r="V49">
            <v>1100</v>
          </cell>
          <cell r="W49">
            <v>863</v>
          </cell>
          <cell r="X49">
            <v>900</v>
          </cell>
          <cell r="Y49">
            <v>9.3337195828505219</v>
          </cell>
          <cell r="Z49">
            <v>3.5399768250289689</v>
          </cell>
          <cell r="AD49">
            <v>0</v>
          </cell>
          <cell r="AE49">
            <v>847.6</v>
          </cell>
          <cell r="AF49">
            <v>822.4</v>
          </cell>
          <cell r="AG49">
            <v>931.8</v>
          </cell>
          <cell r="AH49">
            <v>859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123.901</v>
          </cell>
          <cell r="D50">
            <v>56.65</v>
          </cell>
          <cell r="E50">
            <v>140.87</v>
          </cell>
          <cell r="F50">
            <v>39.680999999999997</v>
          </cell>
          <cell r="G50" t="str">
            <v>лид, я</v>
          </cell>
          <cell r="H50">
            <v>1</v>
          </cell>
          <cell r="I50">
            <v>40</v>
          </cell>
          <cell r="J50">
            <v>137.30500000000001</v>
          </cell>
          <cell r="K50">
            <v>3.5649999999999977</v>
          </cell>
          <cell r="L50">
            <v>20</v>
          </cell>
          <cell r="M50">
            <v>50</v>
          </cell>
          <cell r="N50">
            <v>30</v>
          </cell>
          <cell r="U50">
            <v>60</v>
          </cell>
          <cell r="V50">
            <v>30</v>
          </cell>
          <cell r="W50">
            <v>28.173999999999999</v>
          </cell>
          <cell r="X50">
            <v>40</v>
          </cell>
          <cell r="Y50">
            <v>9.5719812593171003</v>
          </cell>
          <cell r="Z50">
            <v>1.4084262085610846</v>
          </cell>
          <cell r="AD50">
            <v>0</v>
          </cell>
          <cell r="AE50">
            <v>18.119999999999997</v>
          </cell>
          <cell r="AF50">
            <v>23.4068</v>
          </cell>
          <cell r="AG50">
            <v>17.7776</v>
          </cell>
          <cell r="AH50">
            <v>33.561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82.986999999999995</v>
          </cell>
          <cell r="D51">
            <v>337.88499999999999</v>
          </cell>
          <cell r="E51">
            <v>216.023</v>
          </cell>
          <cell r="F51">
            <v>175.816</v>
          </cell>
          <cell r="G51" t="str">
            <v>оконч</v>
          </cell>
          <cell r="H51">
            <v>1</v>
          </cell>
          <cell r="I51">
            <v>40</v>
          </cell>
          <cell r="J51">
            <v>217.24299999999999</v>
          </cell>
          <cell r="K51">
            <v>-1.2199999999999989</v>
          </cell>
          <cell r="L51">
            <v>50</v>
          </cell>
          <cell r="M51">
            <v>0</v>
          </cell>
          <cell r="N51">
            <v>0</v>
          </cell>
          <cell r="U51">
            <v>90</v>
          </cell>
          <cell r="V51">
            <v>40</v>
          </cell>
          <cell r="W51">
            <v>43.204599999999999</v>
          </cell>
          <cell r="X51">
            <v>50</v>
          </cell>
          <cell r="Y51">
            <v>9.3928887201825741</v>
          </cell>
          <cell r="Z51">
            <v>4.0693815010438703</v>
          </cell>
          <cell r="AD51">
            <v>0</v>
          </cell>
          <cell r="AE51">
            <v>33.568799999999996</v>
          </cell>
          <cell r="AF51">
            <v>40.255000000000003</v>
          </cell>
          <cell r="AG51">
            <v>47.042000000000002</v>
          </cell>
          <cell r="AH51">
            <v>60.177999999999997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709</v>
          </cell>
          <cell r="D52">
            <v>2303</v>
          </cell>
          <cell r="E52">
            <v>1769</v>
          </cell>
          <cell r="F52">
            <v>1184</v>
          </cell>
          <cell r="G52" t="str">
            <v>лид, я</v>
          </cell>
          <cell r="H52">
            <v>0.35</v>
          </cell>
          <cell r="I52">
            <v>40</v>
          </cell>
          <cell r="J52">
            <v>1805</v>
          </cell>
          <cell r="K52">
            <v>-36</v>
          </cell>
          <cell r="L52">
            <v>400</v>
          </cell>
          <cell r="M52">
            <v>0</v>
          </cell>
          <cell r="N52">
            <v>500</v>
          </cell>
          <cell r="U52">
            <v>400</v>
          </cell>
          <cell r="V52">
            <v>450</v>
          </cell>
          <cell r="W52">
            <v>353.8</v>
          </cell>
          <cell r="X52">
            <v>350</v>
          </cell>
          <cell r="Y52">
            <v>9.2820802713397388</v>
          </cell>
          <cell r="Z52">
            <v>3.3465234595816846</v>
          </cell>
          <cell r="AD52">
            <v>0</v>
          </cell>
          <cell r="AE52">
            <v>344.2</v>
          </cell>
          <cell r="AF52">
            <v>344.4</v>
          </cell>
          <cell r="AG52">
            <v>370</v>
          </cell>
          <cell r="AH52">
            <v>306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711</v>
          </cell>
          <cell r="D53">
            <v>3396</v>
          </cell>
          <cell r="E53">
            <v>2531</v>
          </cell>
          <cell r="F53">
            <v>1520</v>
          </cell>
          <cell r="G53" t="str">
            <v>неакк</v>
          </cell>
          <cell r="H53">
            <v>0.35</v>
          </cell>
          <cell r="I53">
            <v>40</v>
          </cell>
          <cell r="J53">
            <v>2554</v>
          </cell>
          <cell r="K53">
            <v>-23</v>
          </cell>
          <cell r="L53">
            <v>500</v>
          </cell>
          <cell r="M53">
            <v>260</v>
          </cell>
          <cell r="N53">
            <v>800</v>
          </cell>
          <cell r="U53">
            <v>500</v>
          </cell>
          <cell r="V53">
            <v>600</v>
          </cell>
          <cell r="W53">
            <v>506.2</v>
          </cell>
          <cell r="X53">
            <v>500</v>
          </cell>
          <cell r="Y53">
            <v>9.2453575661793757</v>
          </cell>
          <cell r="Z53">
            <v>3.00276570525484</v>
          </cell>
          <cell r="AD53">
            <v>0</v>
          </cell>
          <cell r="AE53">
            <v>454.4</v>
          </cell>
          <cell r="AF53">
            <v>471.4</v>
          </cell>
          <cell r="AG53">
            <v>511</v>
          </cell>
          <cell r="AH53">
            <v>464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573</v>
          </cell>
          <cell r="D54">
            <v>2210</v>
          </cell>
          <cell r="E54">
            <v>1574</v>
          </cell>
          <cell r="F54">
            <v>1149</v>
          </cell>
          <cell r="G54">
            <v>0</v>
          </cell>
          <cell r="H54">
            <v>0.4</v>
          </cell>
          <cell r="I54">
            <v>35</v>
          </cell>
          <cell r="J54">
            <v>1664</v>
          </cell>
          <cell r="K54">
            <v>-90</v>
          </cell>
          <cell r="L54">
            <v>400</v>
          </cell>
          <cell r="M54">
            <v>0</v>
          </cell>
          <cell r="N54">
            <v>400</v>
          </cell>
          <cell r="U54">
            <v>300</v>
          </cell>
          <cell r="V54">
            <v>360</v>
          </cell>
          <cell r="W54">
            <v>314.8</v>
          </cell>
          <cell r="X54">
            <v>300</v>
          </cell>
          <cell r="Y54">
            <v>9.2407878017789074</v>
          </cell>
          <cell r="Z54">
            <v>3.6499364675984749</v>
          </cell>
          <cell r="AD54">
            <v>0</v>
          </cell>
          <cell r="AE54">
            <v>325.8</v>
          </cell>
          <cell r="AF54">
            <v>317.60000000000002</v>
          </cell>
          <cell r="AG54">
            <v>340.8</v>
          </cell>
          <cell r="AH54">
            <v>234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96.09</v>
          </cell>
          <cell r="D55">
            <v>764.55499999999995</v>
          </cell>
          <cell r="E55">
            <v>498.60199999999998</v>
          </cell>
          <cell r="F55">
            <v>344.37700000000001</v>
          </cell>
          <cell r="G55">
            <v>0</v>
          </cell>
          <cell r="H55">
            <v>1</v>
          </cell>
          <cell r="I55">
            <v>50</v>
          </cell>
          <cell r="J55">
            <v>503.55599999999998</v>
          </cell>
          <cell r="K55">
            <v>-4.9540000000000077</v>
          </cell>
          <cell r="L55">
            <v>100</v>
          </cell>
          <cell r="M55">
            <v>100</v>
          </cell>
          <cell r="N55">
            <v>100</v>
          </cell>
          <cell r="U55">
            <v>70</v>
          </cell>
          <cell r="V55">
            <v>110</v>
          </cell>
          <cell r="W55">
            <v>99.720399999999998</v>
          </cell>
          <cell r="X55">
            <v>100</v>
          </cell>
          <cell r="Y55">
            <v>9.2696880477815977</v>
          </cell>
          <cell r="Z55">
            <v>3.4534257784766207</v>
          </cell>
          <cell r="AD55">
            <v>0</v>
          </cell>
          <cell r="AE55">
            <v>110.18559999999999</v>
          </cell>
          <cell r="AF55">
            <v>81.601599999999991</v>
          </cell>
          <cell r="AG55">
            <v>101.23519999999999</v>
          </cell>
          <cell r="AH55">
            <v>86.954999999999998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693.69799999999998</v>
          </cell>
          <cell r="D56">
            <v>1290.425</v>
          </cell>
          <cell r="E56">
            <v>1039.23</v>
          </cell>
          <cell r="F56">
            <v>918.97699999999998</v>
          </cell>
          <cell r="G56" t="str">
            <v>н</v>
          </cell>
          <cell r="H56">
            <v>1</v>
          </cell>
          <cell r="I56">
            <v>50</v>
          </cell>
          <cell r="J56">
            <v>1008.227</v>
          </cell>
          <cell r="K56">
            <v>31.003000000000043</v>
          </cell>
          <cell r="L56">
            <v>200</v>
          </cell>
          <cell r="M56">
            <v>0</v>
          </cell>
          <cell r="N56">
            <v>100</v>
          </cell>
          <cell r="U56">
            <v>300</v>
          </cell>
          <cell r="V56">
            <v>200</v>
          </cell>
          <cell r="W56">
            <v>207.846</v>
          </cell>
          <cell r="X56">
            <v>300</v>
          </cell>
          <cell r="Y56">
            <v>9.7138121493798284</v>
          </cell>
          <cell r="Z56">
            <v>4.4214322142355398</v>
          </cell>
          <cell r="AD56">
            <v>0</v>
          </cell>
          <cell r="AE56">
            <v>212.25020000000001</v>
          </cell>
          <cell r="AF56">
            <v>186.49</v>
          </cell>
          <cell r="AG56">
            <v>231.55959999999999</v>
          </cell>
          <cell r="AH56">
            <v>289.447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121.602</v>
          </cell>
          <cell r="D57">
            <v>69.078000000000003</v>
          </cell>
          <cell r="E57">
            <v>171.196</v>
          </cell>
          <cell r="F57">
            <v>11.974</v>
          </cell>
          <cell r="G57">
            <v>0</v>
          </cell>
          <cell r="H57">
            <v>1</v>
          </cell>
          <cell r="I57">
            <v>50</v>
          </cell>
          <cell r="J57">
            <v>188.9</v>
          </cell>
          <cell r="K57">
            <v>-17.704000000000008</v>
          </cell>
          <cell r="L57">
            <v>20</v>
          </cell>
          <cell r="M57">
            <v>110</v>
          </cell>
          <cell r="N57">
            <v>70</v>
          </cell>
          <cell r="U57">
            <v>50</v>
          </cell>
          <cell r="V57">
            <v>30</v>
          </cell>
          <cell r="W57">
            <v>34.239199999999997</v>
          </cell>
          <cell r="X57">
            <v>30</v>
          </cell>
          <cell r="Y57">
            <v>9.4036659735040544</v>
          </cell>
          <cell r="Z57">
            <v>0.34971611486249682</v>
          </cell>
          <cell r="AD57">
            <v>0</v>
          </cell>
          <cell r="AE57">
            <v>20.430799999999998</v>
          </cell>
          <cell r="AF57">
            <v>18.324400000000001</v>
          </cell>
          <cell r="AG57">
            <v>18.6248</v>
          </cell>
          <cell r="AH57">
            <v>10.513999999999999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33.405000000000001</v>
          </cell>
          <cell r="D58">
            <v>37.15</v>
          </cell>
          <cell r="E58">
            <v>47.305</v>
          </cell>
          <cell r="F58">
            <v>14.863</v>
          </cell>
          <cell r="G58" t="str">
            <v>нов</v>
          </cell>
          <cell r="H58">
            <v>1</v>
          </cell>
          <cell r="I58" t="e">
            <v>#N/A</v>
          </cell>
          <cell r="J58">
            <v>88.025000000000006</v>
          </cell>
          <cell r="K58">
            <v>-40.720000000000006</v>
          </cell>
          <cell r="L58">
            <v>0</v>
          </cell>
          <cell r="M58">
            <v>10</v>
          </cell>
          <cell r="N58">
            <v>10</v>
          </cell>
          <cell r="U58">
            <v>10</v>
          </cell>
          <cell r="V58">
            <v>10</v>
          </cell>
          <cell r="W58">
            <v>9.4610000000000003</v>
          </cell>
          <cell r="X58">
            <v>10</v>
          </cell>
          <cell r="Y58">
            <v>6.8558291935313393</v>
          </cell>
          <cell r="Z58">
            <v>1.5709755839763238</v>
          </cell>
          <cell r="AD58">
            <v>0</v>
          </cell>
          <cell r="AE58">
            <v>0</v>
          </cell>
          <cell r="AF58">
            <v>1.6808000000000001</v>
          </cell>
          <cell r="AG58">
            <v>20.4526</v>
          </cell>
          <cell r="AH58">
            <v>12.946999999999999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1326.5619999999999</v>
          </cell>
          <cell r="D59">
            <v>3837.424</v>
          </cell>
          <cell r="E59">
            <v>3188.8690000000001</v>
          </cell>
          <cell r="F59">
            <v>1925.0119999999999</v>
          </cell>
          <cell r="G59">
            <v>0</v>
          </cell>
          <cell r="H59">
            <v>1</v>
          </cell>
          <cell r="I59">
            <v>40</v>
          </cell>
          <cell r="J59">
            <v>3132.7539999999999</v>
          </cell>
          <cell r="K59">
            <v>56.115000000000236</v>
          </cell>
          <cell r="L59">
            <v>620</v>
          </cell>
          <cell r="M59">
            <v>600</v>
          </cell>
          <cell r="N59">
            <v>400</v>
          </cell>
          <cell r="U59">
            <v>950</v>
          </cell>
          <cell r="V59">
            <v>800</v>
          </cell>
          <cell r="W59">
            <v>637.77380000000005</v>
          </cell>
          <cell r="X59">
            <v>600</v>
          </cell>
          <cell r="Y59">
            <v>9.2431078228676053</v>
          </cell>
          <cell r="Z59">
            <v>3.0183303233842467</v>
          </cell>
          <cell r="AD59">
            <v>0</v>
          </cell>
          <cell r="AE59">
            <v>667.19679999999994</v>
          </cell>
          <cell r="AF59">
            <v>634.7346</v>
          </cell>
          <cell r="AG59">
            <v>646.36879999999996</v>
          </cell>
          <cell r="AH59">
            <v>742.20500000000004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2012</v>
          </cell>
          <cell r="D60">
            <v>6615</v>
          </cell>
          <cell r="E60">
            <v>5754</v>
          </cell>
          <cell r="F60">
            <v>2792</v>
          </cell>
          <cell r="G60">
            <v>0</v>
          </cell>
          <cell r="H60">
            <v>0.45</v>
          </cell>
          <cell r="I60">
            <v>50</v>
          </cell>
          <cell r="J60">
            <v>5740</v>
          </cell>
          <cell r="K60">
            <v>14</v>
          </cell>
          <cell r="L60">
            <v>800</v>
          </cell>
          <cell r="M60">
            <v>500</v>
          </cell>
          <cell r="N60">
            <v>1000</v>
          </cell>
          <cell r="U60">
            <v>1000</v>
          </cell>
          <cell r="V60">
            <v>900</v>
          </cell>
          <cell r="W60">
            <v>838.8</v>
          </cell>
          <cell r="X60">
            <v>900</v>
          </cell>
          <cell r="Y60">
            <v>9.4086790653314267</v>
          </cell>
          <cell r="Z60">
            <v>3.3285646161182645</v>
          </cell>
          <cell r="AD60">
            <v>1560</v>
          </cell>
          <cell r="AE60">
            <v>1030.5999999999999</v>
          </cell>
          <cell r="AF60">
            <v>873.6</v>
          </cell>
          <cell r="AG60">
            <v>871.2</v>
          </cell>
          <cell r="AH60">
            <v>852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184.095</v>
          </cell>
          <cell r="D61">
            <v>5.8479999999999999</v>
          </cell>
          <cell r="E61">
            <v>49</v>
          </cell>
          <cell r="F61">
            <v>137</v>
          </cell>
          <cell r="G61" t="str">
            <v>нов</v>
          </cell>
          <cell r="H61">
            <v>1</v>
          </cell>
          <cell r="I61" t="e">
            <v>#N/A</v>
          </cell>
          <cell r="J61">
            <v>76.007000000000005</v>
          </cell>
          <cell r="K61">
            <v>-27.007000000000005</v>
          </cell>
          <cell r="L61">
            <v>0</v>
          </cell>
          <cell r="M61">
            <v>0</v>
          </cell>
          <cell r="N61">
            <v>0</v>
          </cell>
          <cell r="W61">
            <v>9.8000000000000007</v>
          </cell>
          <cell r="Y61">
            <v>13.979591836734693</v>
          </cell>
          <cell r="Z61">
            <v>13.979591836734693</v>
          </cell>
          <cell r="AD61">
            <v>0</v>
          </cell>
          <cell r="AE61">
            <v>0</v>
          </cell>
          <cell r="AF61">
            <v>0.96</v>
          </cell>
          <cell r="AG61">
            <v>2.9</v>
          </cell>
          <cell r="AH61">
            <v>6.4640000000000004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67.42</v>
          </cell>
          <cell r="D62">
            <v>27.298999999999999</v>
          </cell>
          <cell r="E62">
            <v>63.38</v>
          </cell>
          <cell r="F62">
            <v>22.209</v>
          </cell>
          <cell r="G62" t="str">
            <v>нов</v>
          </cell>
          <cell r="H62">
            <v>1</v>
          </cell>
          <cell r="I62" t="e">
            <v>#N/A</v>
          </cell>
          <cell r="J62">
            <v>101.693</v>
          </cell>
          <cell r="K62">
            <v>-38.312999999999995</v>
          </cell>
          <cell r="L62">
            <v>0</v>
          </cell>
          <cell r="M62">
            <v>10</v>
          </cell>
          <cell r="N62">
            <v>10</v>
          </cell>
          <cell r="U62">
            <v>10</v>
          </cell>
          <cell r="V62">
            <v>10</v>
          </cell>
          <cell r="W62">
            <v>12.676</v>
          </cell>
          <cell r="X62">
            <v>10</v>
          </cell>
          <cell r="Y62">
            <v>5.6965130956137582</v>
          </cell>
          <cell r="Z62">
            <v>1.7520511202272009</v>
          </cell>
          <cell r="AD62">
            <v>0</v>
          </cell>
          <cell r="AE62">
            <v>0.15279999999999999</v>
          </cell>
          <cell r="AF62">
            <v>0.61119999999999997</v>
          </cell>
          <cell r="AG62">
            <v>14.794</v>
          </cell>
          <cell r="AH62">
            <v>1.528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1399</v>
          </cell>
          <cell r="D63">
            <v>7274</v>
          </cell>
          <cell r="E63">
            <v>5518</v>
          </cell>
          <cell r="F63">
            <v>3034</v>
          </cell>
          <cell r="G63" t="str">
            <v>акяб</v>
          </cell>
          <cell r="H63">
            <v>0.45</v>
          </cell>
          <cell r="I63">
            <v>50</v>
          </cell>
          <cell r="J63">
            <v>5555</v>
          </cell>
          <cell r="K63">
            <v>-37</v>
          </cell>
          <cell r="L63">
            <v>900</v>
          </cell>
          <cell r="M63">
            <v>0</v>
          </cell>
          <cell r="N63">
            <v>1500</v>
          </cell>
          <cell r="U63">
            <v>1000</v>
          </cell>
          <cell r="V63">
            <v>800</v>
          </cell>
          <cell r="W63">
            <v>863.6</v>
          </cell>
          <cell r="X63">
            <v>900</v>
          </cell>
          <cell r="Y63">
            <v>9.4187123668364983</v>
          </cell>
          <cell r="Z63">
            <v>3.513200555812876</v>
          </cell>
          <cell r="AD63">
            <v>1200</v>
          </cell>
          <cell r="AE63">
            <v>729.2</v>
          </cell>
          <cell r="AF63">
            <v>744.6</v>
          </cell>
          <cell r="AG63">
            <v>919.6</v>
          </cell>
          <cell r="AH63">
            <v>714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260</v>
          </cell>
          <cell r="D64">
            <v>2754</v>
          </cell>
          <cell r="E64">
            <v>1789</v>
          </cell>
          <cell r="F64">
            <v>1188</v>
          </cell>
          <cell r="G64">
            <v>0</v>
          </cell>
          <cell r="H64">
            <v>0.45</v>
          </cell>
          <cell r="I64">
            <v>50</v>
          </cell>
          <cell r="J64">
            <v>1810</v>
          </cell>
          <cell r="K64">
            <v>-21</v>
          </cell>
          <cell r="L64">
            <v>360</v>
          </cell>
          <cell r="M64">
            <v>100</v>
          </cell>
          <cell r="N64">
            <v>400</v>
          </cell>
          <cell r="U64">
            <v>500</v>
          </cell>
          <cell r="V64">
            <v>400</v>
          </cell>
          <cell r="W64">
            <v>357.8</v>
          </cell>
          <cell r="X64">
            <v>400</v>
          </cell>
          <cell r="Y64">
            <v>9.3571827836780326</v>
          </cell>
          <cell r="Z64">
            <v>3.320290665176076</v>
          </cell>
          <cell r="AD64">
            <v>0</v>
          </cell>
          <cell r="AE64">
            <v>310.60000000000002</v>
          </cell>
          <cell r="AF64">
            <v>309.8</v>
          </cell>
          <cell r="AG64">
            <v>373.6</v>
          </cell>
          <cell r="AH64">
            <v>412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152</v>
          </cell>
          <cell r="D65">
            <v>1110</v>
          </cell>
          <cell r="E65">
            <v>750</v>
          </cell>
          <cell r="F65">
            <v>477</v>
          </cell>
          <cell r="G65">
            <v>0</v>
          </cell>
          <cell r="H65">
            <v>0.4</v>
          </cell>
          <cell r="I65">
            <v>40</v>
          </cell>
          <cell r="J65">
            <v>802</v>
          </cell>
          <cell r="K65">
            <v>-52</v>
          </cell>
          <cell r="L65">
            <v>160</v>
          </cell>
          <cell r="M65">
            <v>100</v>
          </cell>
          <cell r="N65">
            <v>250</v>
          </cell>
          <cell r="U65">
            <v>80</v>
          </cell>
          <cell r="V65">
            <v>180</v>
          </cell>
          <cell r="W65">
            <v>150</v>
          </cell>
          <cell r="X65">
            <v>140</v>
          </cell>
          <cell r="Y65">
            <v>9.2466666666666661</v>
          </cell>
          <cell r="Z65">
            <v>3.18</v>
          </cell>
          <cell r="AD65">
            <v>0</v>
          </cell>
          <cell r="AE65">
            <v>128.19999999999999</v>
          </cell>
          <cell r="AF65">
            <v>125.6</v>
          </cell>
          <cell r="AG65">
            <v>154</v>
          </cell>
          <cell r="AH65">
            <v>111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88</v>
          </cell>
          <cell r="D66">
            <v>1041</v>
          </cell>
          <cell r="E66">
            <v>623</v>
          </cell>
          <cell r="F66">
            <v>480</v>
          </cell>
          <cell r="G66">
            <v>0</v>
          </cell>
          <cell r="H66">
            <v>0.4</v>
          </cell>
          <cell r="I66">
            <v>40</v>
          </cell>
          <cell r="J66">
            <v>668</v>
          </cell>
          <cell r="K66">
            <v>-45</v>
          </cell>
          <cell r="L66">
            <v>140</v>
          </cell>
          <cell r="M66">
            <v>0</v>
          </cell>
          <cell r="N66">
            <v>150</v>
          </cell>
          <cell r="U66">
            <v>120</v>
          </cell>
          <cell r="V66">
            <v>150</v>
          </cell>
          <cell r="W66">
            <v>124.6</v>
          </cell>
          <cell r="X66">
            <v>110</v>
          </cell>
          <cell r="Y66">
            <v>9.2295345104333872</v>
          </cell>
          <cell r="Z66">
            <v>3.852327447833066</v>
          </cell>
          <cell r="AD66">
            <v>0</v>
          </cell>
          <cell r="AE66">
            <v>125.4</v>
          </cell>
          <cell r="AF66">
            <v>99</v>
          </cell>
          <cell r="AG66">
            <v>136.80000000000001</v>
          </cell>
          <cell r="AH66">
            <v>98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951.09900000000005</v>
          </cell>
          <cell r="D67">
            <v>2350.0160000000001</v>
          </cell>
          <cell r="E67">
            <v>1386</v>
          </cell>
          <cell r="F67">
            <v>1334</v>
          </cell>
          <cell r="G67" t="str">
            <v>ак апр</v>
          </cell>
          <cell r="H67">
            <v>1</v>
          </cell>
          <cell r="I67">
            <v>50</v>
          </cell>
          <cell r="J67">
            <v>818.86699999999996</v>
          </cell>
          <cell r="K67">
            <v>567.13300000000004</v>
          </cell>
          <cell r="L67">
            <v>400</v>
          </cell>
          <cell r="M67">
            <v>0</v>
          </cell>
          <cell r="N67">
            <v>200</v>
          </cell>
          <cell r="U67">
            <v>200</v>
          </cell>
          <cell r="V67">
            <v>200</v>
          </cell>
          <cell r="W67">
            <v>277.2</v>
          </cell>
          <cell r="X67">
            <v>300</v>
          </cell>
          <cell r="Y67">
            <v>9.5021645021645025</v>
          </cell>
          <cell r="Z67">
            <v>4.8124098124098129</v>
          </cell>
          <cell r="AD67">
            <v>0</v>
          </cell>
          <cell r="AE67">
            <v>386.6</v>
          </cell>
          <cell r="AF67">
            <v>310</v>
          </cell>
          <cell r="AG67">
            <v>331.2</v>
          </cell>
          <cell r="AH67">
            <v>185.416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315</v>
          </cell>
          <cell r="D68">
            <v>732</v>
          </cell>
          <cell r="E68">
            <v>543</v>
          </cell>
          <cell r="F68">
            <v>475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619</v>
          </cell>
          <cell r="K68">
            <v>-76</v>
          </cell>
          <cell r="L68">
            <v>0</v>
          </cell>
          <cell r="M68">
            <v>0</v>
          </cell>
          <cell r="N68">
            <v>700</v>
          </cell>
          <cell r="U68">
            <v>500</v>
          </cell>
          <cell r="W68">
            <v>108.6</v>
          </cell>
          <cell r="X68">
            <v>300</v>
          </cell>
          <cell r="Y68">
            <v>18.186003683241253</v>
          </cell>
          <cell r="Z68">
            <v>4.3738489871086559</v>
          </cell>
          <cell r="AD68">
            <v>0</v>
          </cell>
          <cell r="AE68">
            <v>0</v>
          </cell>
          <cell r="AF68">
            <v>32.799999999999997</v>
          </cell>
          <cell r="AG68">
            <v>44</v>
          </cell>
          <cell r="AH68">
            <v>111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159.172</v>
          </cell>
          <cell r="D69">
            <v>428.38900000000001</v>
          </cell>
          <cell r="E69">
            <v>279.96300000000002</v>
          </cell>
          <cell r="F69">
            <v>303.29000000000002</v>
          </cell>
          <cell r="G69">
            <v>0</v>
          </cell>
          <cell r="H69">
            <v>1</v>
          </cell>
          <cell r="I69">
            <v>50</v>
          </cell>
          <cell r="J69">
            <v>264.37200000000001</v>
          </cell>
          <cell r="K69">
            <v>15.591000000000008</v>
          </cell>
          <cell r="L69">
            <v>50</v>
          </cell>
          <cell r="M69">
            <v>0</v>
          </cell>
          <cell r="N69">
            <v>50</v>
          </cell>
          <cell r="V69">
            <v>60</v>
          </cell>
          <cell r="W69">
            <v>55.992600000000003</v>
          </cell>
          <cell r="X69">
            <v>50</v>
          </cell>
          <cell r="Y69">
            <v>9.1671042244868062</v>
          </cell>
          <cell r="Z69">
            <v>5.4166086232823627</v>
          </cell>
          <cell r="AD69">
            <v>0</v>
          </cell>
          <cell r="AE69">
            <v>61.637800000000006</v>
          </cell>
          <cell r="AF69">
            <v>58.287199999999999</v>
          </cell>
          <cell r="AG69">
            <v>64.337199999999996</v>
          </cell>
          <cell r="AH69">
            <v>64.394999999999996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1450</v>
          </cell>
          <cell r="D70">
            <v>6025</v>
          </cell>
          <cell r="E70">
            <v>5057</v>
          </cell>
          <cell r="F70">
            <v>2294</v>
          </cell>
          <cell r="G70">
            <v>0</v>
          </cell>
          <cell r="H70">
            <v>0.4</v>
          </cell>
          <cell r="I70">
            <v>40</v>
          </cell>
          <cell r="J70">
            <v>5110</v>
          </cell>
          <cell r="K70">
            <v>-53</v>
          </cell>
          <cell r="L70">
            <v>700</v>
          </cell>
          <cell r="M70">
            <v>200</v>
          </cell>
          <cell r="N70">
            <v>1100</v>
          </cell>
          <cell r="U70">
            <v>800</v>
          </cell>
          <cell r="V70">
            <v>900</v>
          </cell>
          <cell r="W70">
            <v>723.4</v>
          </cell>
          <cell r="X70">
            <v>700</v>
          </cell>
          <cell r="Y70">
            <v>9.2535250207354167</v>
          </cell>
          <cell r="Z70">
            <v>3.1711363008017694</v>
          </cell>
          <cell r="AD70">
            <v>1440</v>
          </cell>
          <cell r="AE70">
            <v>714.6</v>
          </cell>
          <cell r="AF70">
            <v>712.6</v>
          </cell>
          <cell r="AG70">
            <v>740</v>
          </cell>
          <cell r="AH70">
            <v>718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1372</v>
          </cell>
          <cell r="D71">
            <v>4041</v>
          </cell>
          <cell r="E71">
            <v>3311</v>
          </cell>
          <cell r="F71">
            <v>2005</v>
          </cell>
          <cell r="G71">
            <v>0</v>
          </cell>
          <cell r="H71">
            <v>0.4</v>
          </cell>
          <cell r="I71">
            <v>40</v>
          </cell>
          <cell r="J71">
            <v>3343</v>
          </cell>
          <cell r="K71">
            <v>-32</v>
          </cell>
          <cell r="L71">
            <v>600</v>
          </cell>
          <cell r="M71">
            <v>300</v>
          </cell>
          <cell r="N71">
            <v>1000</v>
          </cell>
          <cell r="U71">
            <v>800</v>
          </cell>
          <cell r="V71">
            <v>700</v>
          </cell>
          <cell r="W71">
            <v>662.2</v>
          </cell>
          <cell r="X71">
            <v>700</v>
          </cell>
          <cell r="Y71">
            <v>9.2192691029900331</v>
          </cell>
          <cell r="Z71">
            <v>3.0277861673210507</v>
          </cell>
          <cell r="AD71">
            <v>0</v>
          </cell>
          <cell r="AE71">
            <v>624.6</v>
          </cell>
          <cell r="AF71">
            <v>653.79999999999995</v>
          </cell>
          <cell r="AG71">
            <v>665.6</v>
          </cell>
          <cell r="AH71">
            <v>655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206.68</v>
          </cell>
          <cell r="D72">
            <v>738.82799999999997</v>
          </cell>
          <cell r="E72">
            <v>546.96900000000005</v>
          </cell>
          <cell r="F72">
            <v>391.26400000000001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540.30700000000002</v>
          </cell>
          <cell r="K72">
            <v>6.6620000000000346</v>
          </cell>
          <cell r="L72">
            <v>110</v>
          </cell>
          <cell r="M72">
            <v>0</v>
          </cell>
          <cell r="N72">
            <v>120</v>
          </cell>
          <cell r="U72">
            <v>160</v>
          </cell>
          <cell r="V72">
            <v>120</v>
          </cell>
          <cell r="W72">
            <v>109.39380000000001</v>
          </cell>
          <cell r="X72">
            <v>110</v>
          </cell>
          <cell r="Y72">
            <v>9.2442533306275116</v>
          </cell>
          <cell r="Z72">
            <v>3.5766560810576098</v>
          </cell>
          <cell r="AD72">
            <v>0</v>
          </cell>
          <cell r="AE72">
            <v>107.4836</v>
          </cell>
          <cell r="AF72">
            <v>107.8124</v>
          </cell>
          <cell r="AG72">
            <v>115.2992</v>
          </cell>
          <cell r="AH72">
            <v>118.842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125.56100000000001</v>
          </cell>
          <cell r="D73">
            <v>554.07899999999995</v>
          </cell>
          <cell r="E73">
            <v>402.05099999999999</v>
          </cell>
          <cell r="F73">
            <v>271.892</v>
          </cell>
          <cell r="G73">
            <v>0</v>
          </cell>
          <cell r="H73">
            <v>1</v>
          </cell>
          <cell r="I73">
            <v>40</v>
          </cell>
          <cell r="J73">
            <v>400.93299999999999</v>
          </cell>
          <cell r="K73">
            <v>1.117999999999995</v>
          </cell>
          <cell r="L73">
            <v>80</v>
          </cell>
          <cell r="M73">
            <v>0</v>
          </cell>
          <cell r="N73">
            <v>100</v>
          </cell>
          <cell r="U73">
            <v>120</v>
          </cell>
          <cell r="V73">
            <v>90</v>
          </cell>
          <cell r="W73">
            <v>80.410200000000003</v>
          </cell>
          <cell r="X73">
            <v>80</v>
          </cell>
          <cell r="Y73">
            <v>9.2263419317449777</v>
          </cell>
          <cell r="Z73">
            <v>3.3813123210736946</v>
          </cell>
          <cell r="AD73">
            <v>0</v>
          </cell>
          <cell r="AE73">
            <v>73.630799999999994</v>
          </cell>
          <cell r="AF73">
            <v>71.921599999999998</v>
          </cell>
          <cell r="AG73">
            <v>81.71459999999999</v>
          </cell>
          <cell r="AH73">
            <v>80.739999999999995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261.73099999999999</v>
          </cell>
          <cell r="D74">
            <v>1133.0440000000001</v>
          </cell>
          <cell r="E74">
            <v>911.26400000000001</v>
          </cell>
          <cell r="F74">
            <v>420.64499999999998</v>
          </cell>
          <cell r="G74" t="str">
            <v>ябл</v>
          </cell>
          <cell r="H74">
            <v>1</v>
          </cell>
          <cell r="I74">
            <v>40</v>
          </cell>
          <cell r="J74">
            <v>911.529</v>
          </cell>
          <cell r="K74">
            <v>-0.26499999999998636</v>
          </cell>
          <cell r="L74">
            <v>160</v>
          </cell>
          <cell r="M74">
            <v>50</v>
          </cell>
          <cell r="N74">
            <v>400</v>
          </cell>
          <cell r="U74">
            <v>250</v>
          </cell>
          <cell r="V74">
            <v>200</v>
          </cell>
          <cell r="W74">
            <v>182.25280000000001</v>
          </cell>
          <cell r="X74">
            <v>200</v>
          </cell>
          <cell r="Y74">
            <v>9.2215044158443646</v>
          </cell>
          <cell r="Z74">
            <v>2.3080303841696805</v>
          </cell>
          <cell r="AD74">
            <v>0</v>
          </cell>
          <cell r="AE74">
            <v>141.55959999999999</v>
          </cell>
          <cell r="AF74">
            <v>146.5994</v>
          </cell>
          <cell r="AG74">
            <v>165.27500000000001</v>
          </cell>
          <cell r="AH74">
            <v>150.977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183.547</v>
          </cell>
          <cell r="D75">
            <v>660.09799999999996</v>
          </cell>
          <cell r="E75">
            <v>502.952</v>
          </cell>
          <cell r="F75">
            <v>328.39600000000002</v>
          </cell>
          <cell r="G75">
            <v>0</v>
          </cell>
          <cell r="H75">
            <v>1</v>
          </cell>
          <cell r="I75">
            <v>40</v>
          </cell>
          <cell r="J75">
            <v>503.524</v>
          </cell>
          <cell r="K75">
            <v>-0.57200000000000273</v>
          </cell>
          <cell r="L75">
            <v>70</v>
          </cell>
          <cell r="M75">
            <v>30</v>
          </cell>
          <cell r="N75">
            <v>150</v>
          </cell>
          <cell r="U75">
            <v>130</v>
          </cell>
          <cell r="V75">
            <v>120</v>
          </cell>
          <cell r="W75">
            <v>100.5904</v>
          </cell>
          <cell r="X75">
            <v>100</v>
          </cell>
          <cell r="Y75">
            <v>9.2294692137619485</v>
          </cell>
          <cell r="Z75">
            <v>3.2646852980006047</v>
          </cell>
          <cell r="AD75">
            <v>0</v>
          </cell>
          <cell r="AE75">
            <v>97.771600000000007</v>
          </cell>
          <cell r="AF75">
            <v>100.90779999999999</v>
          </cell>
          <cell r="AG75">
            <v>99.438999999999993</v>
          </cell>
          <cell r="AH75">
            <v>92.650999999999996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10</v>
          </cell>
          <cell r="D76">
            <v>158</v>
          </cell>
          <cell r="E76">
            <v>124</v>
          </cell>
          <cell r="F76">
            <v>39</v>
          </cell>
          <cell r="G76" t="str">
            <v>дк</v>
          </cell>
          <cell r="H76">
            <v>0.6</v>
          </cell>
          <cell r="I76">
            <v>60</v>
          </cell>
          <cell r="J76">
            <v>176</v>
          </cell>
          <cell r="K76">
            <v>-52</v>
          </cell>
          <cell r="L76">
            <v>20</v>
          </cell>
          <cell r="M76">
            <v>20</v>
          </cell>
          <cell r="N76">
            <v>70</v>
          </cell>
          <cell r="U76">
            <v>30</v>
          </cell>
          <cell r="V76">
            <v>20</v>
          </cell>
          <cell r="W76">
            <v>24.8</v>
          </cell>
          <cell r="X76">
            <v>30</v>
          </cell>
          <cell r="Y76">
            <v>9.2338709677419359</v>
          </cell>
          <cell r="Z76">
            <v>1.5725806451612903</v>
          </cell>
          <cell r="AD76">
            <v>0</v>
          </cell>
          <cell r="AE76">
            <v>26</v>
          </cell>
          <cell r="AF76">
            <v>17.2</v>
          </cell>
          <cell r="AG76">
            <v>18.399999999999999</v>
          </cell>
          <cell r="AH76">
            <v>27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65</v>
          </cell>
          <cell r="D77">
            <v>361</v>
          </cell>
          <cell r="E77">
            <v>293</v>
          </cell>
          <cell r="F77">
            <v>121</v>
          </cell>
          <cell r="G77" t="str">
            <v>ябл</v>
          </cell>
          <cell r="H77">
            <v>0.6</v>
          </cell>
          <cell r="I77">
            <v>60</v>
          </cell>
          <cell r="J77">
            <v>348</v>
          </cell>
          <cell r="K77">
            <v>-55</v>
          </cell>
          <cell r="L77">
            <v>40</v>
          </cell>
          <cell r="M77">
            <v>70</v>
          </cell>
          <cell r="N77">
            <v>100</v>
          </cell>
          <cell r="U77">
            <v>90</v>
          </cell>
          <cell r="V77">
            <v>60</v>
          </cell>
          <cell r="W77">
            <v>58.6</v>
          </cell>
          <cell r="X77">
            <v>60</v>
          </cell>
          <cell r="Y77">
            <v>9.2320819112627976</v>
          </cell>
          <cell r="Z77">
            <v>2.0648464163822524</v>
          </cell>
          <cell r="AD77">
            <v>0</v>
          </cell>
          <cell r="AE77">
            <v>58.8</v>
          </cell>
          <cell r="AF77">
            <v>53.4</v>
          </cell>
          <cell r="AG77">
            <v>48.4</v>
          </cell>
          <cell r="AH77">
            <v>75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217</v>
          </cell>
          <cell r="D78">
            <v>612</v>
          </cell>
          <cell r="E78">
            <v>431</v>
          </cell>
          <cell r="F78">
            <v>383</v>
          </cell>
          <cell r="G78" t="str">
            <v>ябл</v>
          </cell>
          <cell r="H78">
            <v>0.6</v>
          </cell>
          <cell r="I78">
            <v>60</v>
          </cell>
          <cell r="J78">
            <v>478</v>
          </cell>
          <cell r="K78">
            <v>-47</v>
          </cell>
          <cell r="L78">
            <v>90</v>
          </cell>
          <cell r="M78">
            <v>30</v>
          </cell>
          <cell r="N78">
            <v>40</v>
          </cell>
          <cell r="U78">
            <v>80</v>
          </cell>
          <cell r="V78">
            <v>90</v>
          </cell>
          <cell r="W78">
            <v>86.2</v>
          </cell>
          <cell r="X78">
            <v>80</v>
          </cell>
          <cell r="Y78">
            <v>9.1995359628770306</v>
          </cell>
          <cell r="Z78">
            <v>4.4431554524361951</v>
          </cell>
          <cell r="AD78">
            <v>0</v>
          </cell>
          <cell r="AE78">
            <v>100.4</v>
          </cell>
          <cell r="AF78">
            <v>88</v>
          </cell>
          <cell r="AG78">
            <v>99.8</v>
          </cell>
          <cell r="AH78">
            <v>90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148.40899999999999</v>
          </cell>
          <cell r="D79">
            <v>327.37</v>
          </cell>
          <cell r="E79">
            <v>245.93600000000001</v>
          </cell>
          <cell r="F79">
            <v>181.33099999999999</v>
          </cell>
          <cell r="G79">
            <v>0</v>
          </cell>
          <cell r="H79">
            <v>1</v>
          </cell>
          <cell r="I79">
            <v>30</v>
          </cell>
          <cell r="J79">
            <v>279.76799999999997</v>
          </cell>
          <cell r="K79">
            <v>-33.831999999999965</v>
          </cell>
          <cell r="L79">
            <v>50</v>
          </cell>
          <cell r="M79">
            <v>110</v>
          </cell>
          <cell r="N79">
            <v>0</v>
          </cell>
          <cell r="V79">
            <v>40</v>
          </cell>
          <cell r="W79">
            <v>49.187200000000004</v>
          </cell>
          <cell r="X79">
            <v>40</v>
          </cell>
          <cell r="Y79">
            <v>8.5658667295556565</v>
          </cell>
          <cell r="Z79">
            <v>3.6865485329516616</v>
          </cell>
          <cell r="AD79">
            <v>0</v>
          </cell>
          <cell r="AE79">
            <v>59.657799999999995</v>
          </cell>
          <cell r="AF79">
            <v>55.383200000000002</v>
          </cell>
          <cell r="AG79">
            <v>54.942799999999998</v>
          </cell>
          <cell r="AH79">
            <v>38.052999999999997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89</v>
          </cell>
          <cell r="D80">
            <v>1211</v>
          </cell>
          <cell r="E80">
            <v>819</v>
          </cell>
          <cell r="F80">
            <v>452</v>
          </cell>
          <cell r="G80" t="str">
            <v>ябл,дк</v>
          </cell>
          <cell r="H80">
            <v>0.6</v>
          </cell>
          <cell r="I80">
            <v>60</v>
          </cell>
          <cell r="J80">
            <v>857</v>
          </cell>
          <cell r="K80">
            <v>-38</v>
          </cell>
          <cell r="L80">
            <v>150</v>
          </cell>
          <cell r="M80">
            <v>120</v>
          </cell>
          <cell r="N80">
            <v>300</v>
          </cell>
          <cell r="U80">
            <v>150</v>
          </cell>
          <cell r="V80">
            <v>180</v>
          </cell>
          <cell r="W80">
            <v>163.80000000000001</v>
          </cell>
          <cell r="X80">
            <v>160</v>
          </cell>
          <cell r="Y80">
            <v>9.2307692307692299</v>
          </cell>
          <cell r="Z80">
            <v>2.7594627594627594</v>
          </cell>
          <cell r="AD80">
            <v>0</v>
          </cell>
          <cell r="AE80">
            <v>161.4</v>
          </cell>
          <cell r="AF80">
            <v>122.6</v>
          </cell>
          <cell r="AG80">
            <v>158.19999999999999</v>
          </cell>
          <cell r="AH80">
            <v>163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43</v>
          </cell>
          <cell r="D81">
            <v>2089</v>
          </cell>
          <cell r="E81">
            <v>1393</v>
          </cell>
          <cell r="F81">
            <v>699</v>
          </cell>
          <cell r="G81" t="str">
            <v>ябл,дк</v>
          </cell>
          <cell r="H81">
            <v>0.6</v>
          </cell>
          <cell r="I81">
            <v>60</v>
          </cell>
          <cell r="J81">
            <v>1463</v>
          </cell>
          <cell r="K81">
            <v>-70</v>
          </cell>
          <cell r="L81">
            <v>250</v>
          </cell>
          <cell r="M81">
            <v>100</v>
          </cell>
          <cell r="N81">
            <v>350</v>
          </cell>
          <cell r="U81">
            <v>600</v>
          </cell>
          <cell r="V81">
            <v>300</v>
          </cell>
          <cell r="W81">
            <v>278.60000000000002</v>
          </cell>
          <cell r="X81">
            <v>280</v>
          </cell>
          <cell r="Y81">
            <v>9.2569992821249087</v>
          </cell>
          <cell r="Z81">
            <v>2.5089734386216795</v>
          </cell>
          <cell r="AD81">
            <v>0</v>
          </cell>
          <cell r="AE81">
            <v>180.6</v>
          </cell>
          <cell r="AF81">
            <v>191.2</v>
          </cell>
          <cell r="AG81">
            <v>261.8</v>
          </cell>
          <cell r="AH81">
            <v>370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808</v>
          </cell>
          <cell r="D82">
            <v>2272</v>
          </cell>
          <cell r="E82">
            <v>1754</v>
          </cell>
          <cell r="F82">
            <v>1252</v>
          </cell>
          <cell r="G82">
            <v>0</v>
          </cell>
          <cell r="H82">
            <v>0.28000000000000003</v>
          </cell>
          <cell r="I82">
            <v>35</v>
          </cell>
          <cell r="J82">
            <v>1796</v>
          </cell>
          <cell r="K82">
            <v>-42</v>
          </cell>
          <cell r="L82">
            <v>400</v>
          </cell>
          <cell r="M82">
            <v>0</v>
          </cell>
          <cell r="N82">
            <v>400</v>
          </cell>
          <cell r="U82">
            <v>500</v>
          </cell>
          <cell r="V82">
            <v>350</v>
          </cell>
          <cell r="W82">
            <v>350.8</v>
          </cell>
          <cell r="X82">
            <v>400</v>
          </cell>
          <cell r="Y82">
            <v>9.4127708095781077</v>
          </cell>
          <cell r="Z82">
            <v>3.5689851767388823</v>
          </cell>
          <cell r="AD82">
            <v>0</v>
          </cell>
          <cell r="AE82">
            <v>394.6</v>
          </cell>
          <cell r="AF82">
            <v>380</v>
          </cell>
          <cell r="AG82">
            <v>377</v>
          </cell>
          <cell r="AH82">
            <v>365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202</v>
          </cell>
          <cell r="D83">
            <v>222</v>
          </cell>
          <cell r="E83">
            <v>337</v>
          </cell>
          <cell r="F83">
            <v>72</v>
          </cell>
          <cell r="G83">
            <v>0</v>
          </cell>
          <cell r="H83">
            <v>0.4</v>
          </cell>
          <cell r="I83" t="e">
            <v>#N/A</v>
          </cell>
          <cell r="J83">
            <v>925</v>
          </cell>
          <cell r="K83">
            <v>-588</v>
          </cell>
          <cell r="L83">
            <v>250</v>
          </cell>
          <cell r="M83">
            <v>300</v>
          </cell>
          <cell r="N83">
            <v>250</v>
          </cell>
          <cell r="U83">
            <v>250</v>
          </cell>
          <cell r="V83">
            <v>250</v>
          </cell>
          <cell r="W83">
            <v>67.400000000000006</v>
          </cell>
          <cell r="X83">
            <v>250</v>
          </cell>
          <cell r="Y83">
            <v>24.065281899109792</v>
          </cell>
          <cell r="Z83">
            <v>1.0682492581602372</v>
          </cell>
          <cell r="AD83">
            <v>0</v>
          </cell>
          <cell r="AE83">
            <v>84.4</v>
          </cell>
          <cell r="AF83">
            <v>91.2</v>
          </cell>
          <cell r="AG83">
            <v>111</v>
          </cell>
          <cell r="AH83">
            <v>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185</v>
          </cell>
          <cell r="D84">
            <v>998</v>
          </cell>
          <cell r="E84">
            <v>991</v>
          </cell>
          <cell r="F84">
            <v>159</v>
          </cell>
          <cell r="G84">
            <v>0</v>
          </cell>
          <cell r="H84">
            <v>0.33</v>
          </cell>
          <cell r="I84">
            <v>60</v>
          </cell>
          <cell r="J84">
            <v>1098</v>
          </cell>
          <cell r="K84">
            <v>-107</v>
          </cell>
          <cell r="L84">
            <v>250</v>
          </cell>
          <cell r="M84">
            <v>0</v>
          </cell>
          <cell r="N84">
            <v>400</v>
          </cell>
          <cell r="U84">
            <v>400</v>
          </cell>
          <cell r="V84">
            <v>400</v>
          </cell>
          <cell r="W84">
            <v>198.2</v>
          </cell>
          <cell r="X84">
            <v>200</v>
          </cell>
          <cell r="Y84">
            <v>9.1271442986881937</v>
          </cell>
          <cell r="Z84">
            <v>0.80221997981836535</v>
          </cell>
          <cell r="AD84">
            <v>0</v>
          </cell>
          <cell r="AE84">
            <v>218.8</v>
          </cell>
          <cell r="AF84">
            <v>215</v>
          </cell>
          <cell r="AG84">
            <v>219</v>
          </cell>
          <cell r="AH84">
            <v>193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117</v>
          </cell>
          <cell r="D85">
            <v>129</v>
          </cell>
          <cell r="E85">
            <v>167</v>
          </cell>
          <cell r="F85">
            <v>61</v>
          </cell>
          <cell r="G85">
            <v>0</v>
          </cell>
          <cell r="H85">
            <v>0.35</v>
          </cell>
          <cell r="I85" t="e">
            <v>#N/A</v>
          </cell>
          <cell r="J85">
            <v>619</v>
          </cell>
          <cell r="K85">
            <v>-452</v>
          </cell>
          <cell r="L85">
            <v>100</v>
          </cell>
          <cell r="M85">
            <v>120</v>
          </cell>
          <cell r="N85">
            <v>120</v>
          </cell>
          <cell r="U85">
            <v>150</v>
          </cell>
          <cell r="V85">
            <v>120</v>
          </cell>
          <cell r="W85">
            <v>33.4</v>
          </cell>
          <cell r="X85">
            <v>120</v>
          </cell>
          <cell r="Y85">
            <v>23.682634730538922</v>
          </cell>
          <cell r="Z85">
            <v>1.8263473053892216</v>
          </cell>
          <cell r="AD85">
            <v>0</v>
          </cell>
          <cell r="AE85">
            <v>107.2</v>
          </cell>
          <cell r="AF85">
            <v>102.4</v>
          </cell>
          <cell r="AG85">
            <v>110.2</v>
          </cell>
          <cell r="AH85">
            <v>0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246</v>
          </cell>
          <cell r="D86">
            <v>464</v>
          </cell>
          <cell r="E86">
            <v>405</v>
          </cell>
          <cell r="F86">
            <v>283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438</v>
          </cell>
          <cell r="K86">
            <v>-33</v>
          </cell>
          <cell r="L86">
            <v>90</v>
          </cell>
          <cell r="M86">
            <v>0</v>
          </cell>
          <cell r="N86">
            <v>40</v>
          </cell>
          <cell r="U86">
            <v>160</v>
          </cell>
          <cell r="V86">
            <v>70</v>
          </cell>
          <cell r="W86">
            <v>81</v>
          </cell>
          <cell r="X86">
            <v>100</v>
          </cell>
          <cell r="Y86">
            <v>9.1728395061728403</v>
          </cell>
          <cell r="Z86">
            <v>3.4938271604938271</v>
          </cell>
          <cell r="AD86">
            <v>0</v>
          </cell>
          <cell r="AE86">
            <v>123.6</v>
          </cell>
          <cell r="AF86">
            <v>96.8</v>
          </cell>
          <cell r="AG86">
            <v>85.6</v>
          </cell>
          <cell r="AH86">
            <v>119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2307</v>
          </cell>
          <cell r="D87">
            <v>6414</v>
          </cell>
          <cell r="E87">
            <v>5389</v>
          </cell>
          <cell r="F87">
            <v>3184</v>
          </cell>
          <cell r="G87">
            <v>0</v>
          </cell>
          <cell r="H87">
            <v>0.35</v>
          </cell>
          <cell r="I87">
            <v>40</v>
          </cell>
          <cell r="J87">
            <v>5455</v>
          </cell>
          <cell r="K87">
            <v>-66</v>
          </cell>
          <cell r="L87">
            <v>1000</v>
          </cell>
          <cell r="M87">
            <v>500</v>
          </cell>
          <cell r="N87">
            <v>1000</v>
          </cell>
          <cell r="U87">
            <v>500</v>
          </cell>
          <cell r="V87">
            <v>800</v>
          </cell>
          <cell r="W87">
            <v>846.2</v>
          </cell>
          <cell r="X87">
            <v>900</v>
          </cell>
          <cell r="Y87">
            <v>9.3169463483809967</v>
          </cell>
          <cell r="Z87">
            <v>3.7627038525171352</v>
          </cell>
          <cell r="AD87">
            <v>1158</v>
          </cell>
          <cell r="AE87">
            <v>1117.2</v>
          </cell>
          <cell r="AF87">
            <v>1005.4</v>
          </cell>
          <cell r="AG87">
            <v>929</v>
          </cell>
          <cell r="AH87">
            <v>828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128.38999999999999</v>
          </cell>
          <cell r="D88">
            <v>3.1</v>
          </cell>
          <cell r="E88">
            <v>28.788</v>
          </cell>
          <cell r="F88">
            <v>99.602000000000004</v>
          </cell>
          <cell r="G88" t="str">
            <v>нов</v>
          </cell>
          <cell r="H88">
            <v>1</v>
          </cell>
          <cell r="I88" t="e">
            <v>#N/A</v>
          </cell>
          <cell r="J88">
            <v>79.403000000000006</v>
          </cell>
          <cell r="K88">
            <v>-50.615000000000009</v>
          </cell>
          <cell r="L88">
            <v>0</v>
          </cell>
          <cell r="M88">
            <v>0</v>
          </cell>
          <cell r="N88">
            <v>0</v>
          </cell>
          <cell r="W88">
            <v>5.7576000000000001</v>
          </cell>
          <cell r="Y88">
            <v>17.299221898013062</v>
          </cell>
          <cell r="Z88">
            <v>17.299221898013062</v>
          </cell>
          <cell r="AD88">
            <v>0</v>
          </cell>
          <cell r="AE88">
            <v>0</v>
          </cell>
          <cell r="AF88">
            <v>0.2</v>
          </cell>
          <cell r="AG88">
            <v>0.82</v>
          </cell>
          <cell r="AH88">
            <v>3.9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2729</v>
          </cell>
          <cell r="D89">
            <v>13175</v>
          </cell>
          <cell r="E89">
            <v>9955</v>
          </cell>
          <cell r="F89">
            <v>5706</v>
          </cell>
          <cell r="G89">
            <v>0</v>
          </cell>
          <cell r="H89">
            <v>0.35</v>
          </cell>
          <cell r="I89">
            <v>45</v>
          </cell>
          <cell r="J89">
            <v>10106</v>
          </cell>
          <cell r="K89">
            <v>-151</v>
          </cell>
          <cell r="L89">
            <v>1500</v>
          </cell>
          <cell r="M89">
            <v>1000</v>
          </cell>
          <cell r="N89">
            <v>1800</v>
          </cell>
          <cell r="U89">
            <v>1000</v>
          </cell>
          <cell r="V89">
            <v>1500</v>
          </cell>
          <cell r="W89">
            <v>1511</v>
          </cell>
          <cell r="X89">
            <v>1500</v>
          </cell>
          <cell r="Y89">
            <v>9.2693580410324294</v>
          </cell>
          <cell r="Z89">
            <v>3.7763070814030444</v>
          </cell>
          <cell r="AD89">
            <v>2400</v>
          </cell>
          <cell r="AE89">
            <v>1423</v>
          </cell>
          <cell r="AF89">
            <v>1474</v>
          </cell>
          <cell r="AG89">
            <v>1653</v>
          </cell>
          <cell r="AH89">
            <v>1422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104</v>
          </cell>
          <cell r="D90">
            <v>9</v>
          </cell>
          <cell r="E90">
            <v>48</v>
          </cell>
          <cell r="F90">
            <v>61</v>
          </cell>
          <cell r="G90" t="str">
            <v>лидер</v>
          </cell>
          <cell r="H90">
            <v>0.11</v>
          </cell>
          <cell r="I90">
            <v>120</v>
          </cell>
          <cell r="J90">
            <v>63</v>
          </cell>
          <cell r="K90">
            <v>-15</v>
          </cell>
          <cell r="L90">
            <v>50</v>
          </cell>
          <cell r="M90">
            <v>0</v>
          </cell>
          <cell r="N90">
            <v>0</v>
          </cell>
          <cell r="W90">
            <v>9.6</v>
          </cell>
          <cell r="Y90">
            <v>11.5625</v>
          </cell>
          <cell r="Z90">
            <v>6.354166666666667</v>
          </cell>
          <cell r="AD90">
            <v>0</v>
          </cell>
          <cell r="AE90">
            <v>26</v>
          </cell>
          <cell r="AF90">
            <v>12.8</v>
          </cell>
          <cell r="AG90">
            <v>23.4</v>
          </cell>
          <cell r="AH90">
            <v>8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108</v>
          </cell>
          <cell r="D91">
            <v>204</v>
          </cell>
          <cell r="E91">
            <v>127</v>
          </cell>
          <cell r="F91">
            <v>173</v>
          </cell>
          <cell r="G91" t="str">
            <v>лидер</v>
          </cell>
          <cell r="H91">
            <v>0.11</v>
          </cell>
          <cell r="I91">
            <v>120</v>
          </cell>
          <cell r="J91">
            <v>150</v>
          </cell>
          <cell r="K91">
            <v>-23</v>
          </cell>
          <cell r="L91">
            <v>50</v>
          </cell>
          <cell r="M91">
            <v>0</v>
          </cell>
          <cell r="N91">
            <v>0</v>
          </cell>
          <cell r="V91">
            <v>30</v>
          </cell>
          <cell r="W91">
            <v>25.4</v>
          </cell>
          <cell r="Y91">
            <v>9.9606299212598426</v>
          </cell>
          <cell r="Z91">
            <v>6.8110236220472444</v>
          </cell>
          <cell r="AD91">
            <v>0</v>
          </cell>
          <cell r="AE91">
            <v>29</v>
          </cell>
          <cell r="AF91">
            <v>20.399999999999999</v>
          </cell>
          <cell r="AG91">
            <v>28.2</v>
          </cell>
          <cell r="AH91">
            <v>27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262</v>
          </cell>
          <cell r="D92">
            <v>782</v>
          </cell>
          <cell r="E92">
            <v>617</v>
          </cell>
          <cell r="F92">
            <v>387</v>
          </cell>
          <cell r="G92" t="str">
            <v>лидер</v>
          </cell>
          <cell r="H92">
            <v>0.06</v>
          </cell>
          <cell r="I92">
            <v>60</v>
          </cell>
          <cell r="J92">
            <v>756</v>
          </cell>
          <cell r="K92">
            <v>-139</v>
          </cell>
          <cell r="L92">
            <v>100</v>
          </cell>
          <cell r="M92">
            <v>150</v>
          </cell>
          <cell r="N92">
            <v>100</v>
          </cell>
          <cell r="U92">
            <v>200</v>
          </cell>
          <cell r="V92">
            <v>150</v>
          </cell>
          <cell r="W92">
            <v>123.4</v>
          </cell>
          <cell r="X92">
            <v>150</v>
          </cell>
          <cell r="Y92">
            <v>10.024311183144246</v>
          </cell>
          <cell r="Z92">
            <v>3.1361426256077793</v>
          </cell>
          <cell r="AD92">
            <v>0</v>
          </cell>
          <cell r="AE92">
            <v>105.8</v>
          </cell>
          <cell r="AF92">
            <v>104.8</v>
          </cell>
          <cell r="AG92">
            <v>101.4</v>
          </cell>
          <cell r="AH92">
            <v>133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85</v>
          </cell>
          <cell r="D93">
            <v>60</v>
          </cell>
          <cell r="E93">
            <v>65</v>
          </cell>
          <cell r="F93">
            <v>35</v>
          </cell>
          <cell r="G93">
            <v>0</v>
          </cell>
          <cell r="H93">
            <v>0.06</v>
          </cell>
          <cell r="I93">
            <v>0</v>
          </cell>
          <cell r="J93">
            <v>531</v>
          </cell>
          <cell r="K93">
            <v>-466</v>
          </cell>
          <cell r="L93">
            <v>100</v>
          </cell>
          <cell r="M93">
            <v>150</v>
          </cell>
          <cell r="N93">
            <v>0</v>
          </cell>
          <cell r="U93">
            <v>50</v>
          </cell>
          <cell r="V93">
            <v>50</v>
          </cell>
          <cell r="W93">
            <v>13</v>
          </cell>
          <cell r="X93">
            <v>50</v>
          </cell>
          <cell r="Y93">
            <v>33.46153846153846</v>
          </cell>
          <cell r="Z93">
            <v>2.6923076923076925</v>
          </cell>
          <cell r="AD93">
            <v>0</v>
          </cell>
          <cell r="AE93">
            <v>2</v>
          </cell>
          <cell r="AF93">
            <v>4.8</v>
          </cell>
          <cell r="AG93">
            <v>50.2</v>
          </cell>
          <cell r="AH93">
            <v>17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399</v>
          </cell>
          <cell r="D94">
            <v>214</v>
          </cell>
          <cell r="E94">
            <v>526</v>
          </cell>
          <cell r="F94">
            <v>24</v>
          </cell>
          <cell r="G94" t="str">
            <v>лидер</v>
          </cell>
          <cell r="H94">
            <v>0.06</v>
          </cell>
          <cell r="I94">
            <v>60</v>
          </cell>
          <cell r="J94">
            <v>916</v>
          </cell>
          <cell r="K94">
            <v>-390</v>
          </cell>
          <cell r="L94">
            <v>150</v>
          </cell>
          <cell r="M94">
            <v>500</v>
          </cell>
          <cell r="N94">
            <v>100</v>
          </cell>
          <cell r="U94">
            <v>100</v>
          </cell>
          <cell r="V94">
            <v>150</v>
          </cell>
          <cell r="W94">
            <v>105.2</v>
          </cell>
          <cell r="X94">
            <v>150</v>
          </cell>
          <cell r="Y94">
            <v>11.159695817490494</v>
          </cell>
          <cell r="Z94">
            <v>0.22813688212927757</v>
          </cell>
          <cell r="AD94">
            <v>0</v>
          </cell>
          <cell r="AE94">
            <v>151.80000000000001</v>
          </cell>
          <cell r="AF94">
            <v>164.8</v>
          </cell>
          <cell r="AG94">
            <v>154.80000000000001</v>
          </cell>
          <cell r="AH94">
            <v>24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189</v>
          </cell>
          <cell r="D95">
            <v>351</v>
          </cell>
          <cell r="E95">
            <v>283</v>
          </cell>
          <cell r="F95">
            <v>221</v>
          </cell>
          <cell r="G95">
            <v>0</v>
          </cell>
          <cell r="H95">
            <v>0.15</v>
          </cell>
          <cell r="I95" t="e">
            <v>#N/A</v>
          </cell>
          <cell r="J95">
            <v>342</v>
          </cell>
          <cell r="K95">
            <v>-59</v>
          </cell>
          <cell r="L95">
            <v>0</v>
          </cell>
          <cell r="M95">
            <v>0</v>
          </cell>
          <cell r="N95">
            <v>100</v>
          </cell>
          <cell r="U95">
            <v>100</v>
          </cell>
          <cell r="V95">
            <v>50</v>
          </cell>
          <cell r="W95">
            <v>56.6</v>
          </cell>
          <cell r="X95">
            <v>60</v>
          </cell>
          <cell r="Y95">
            <v>9.3816254416961122</v>
          </cell>
          <cell r="Z95">
            <v>3.9045936395759715</v>
          </cell>
          <cell r="AD95">
            <v>0</v>
          </cell>
          <cell r="AE95">
            <v>51.8</v>
          </cell>
          <cell r="AF95">
            <v>50</v>
          </cell>
          <cell r="AG95">
            <v>51</v>
          </cell>
          <cell r="AH95">
            <v>68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D96">
            <v>76</v>
          </cell>
          <cell r="E96">
            <v>41</v>
          </cell>
          <cell r="F96">
            <v>26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162</v>
          </cell>
          <cell r="K96">
            <v>-121</v>
          </cell>
          <cell r="L96">
            <v>20</v>
          </cell>
          <cell r="M96">
            <v>30</v>
          </cell>
          <cell r="N96">
            <v>0</v>
          </cell>
          <cell r="U96">
            <v>10</v>
          </cell>
          <cell r="V96">
            <v>20</v>
          </cell>
          <cell r="W96">
            <v>8.1999999999999993</v>
          </cell>
          <cell r="X96">
            <v>10</v>
          </cell>
          <cell r="Y96">
            <v>14.146341463414636</v>
          </cell>
          <cell r="Z96">
            <v>3.1707317073170733</v>
          </cell>
          <cell r="AD96">
            <v>0</v>
          </cell>
          <cell r="AE96">
            <v>1</v>
          </cell>
          <cell r="AF96">
            <v>7.4</v>
          </cell>
          <cell r="AG96">
            <v>31.6</v>
          </cell>
          <cell r="AH96">
            <v>18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134.85900000000001</v>
          </cell>
          <cell r="D97">
            <v>756.721</v>
          </cell>
          <cell r="E97">
            <v>480.66500000000002</v>
          </cell>
          <cell r="F97">
            <v>378.63</v>
          </cell>
          <cell r="G97" t="str">
            <v>н</v>
          </cell>
          <cell r="H97">
            <v>1</v>
          </cell>
          <cell r="I97" t="e">
            <v>#N/A</v>
          </cell>
          <cell r="J97">
            <v>558.25699999999995</v>
          </cell>
          <cell r="K97">
            <v>-77.591999999999928</v>
          </cell>
          <cell r="L97">
            <v>80</v>
          </cell>
          <cell r="M97">
            <v>50</v>
          </cell>
          <cell r="N97">
            <v>200</v>
          </cell>
          <cell r="V97">
            <v>90</v>
          </cell>
          <cell r="W97">
            <v>96.13300000000001</v>
          </cell>
          <cell r="X97">
            <v>90</v>
          </cell>
          <cell r="Y97">
            <v>9.243756046310839</v>
          </cell>
          <cell r="Z97">
            <v>3.9386058897568987</v>
          </cell>
          <cell r="AD97">
            <v>0</v>
          </cell>
          <cell r="AE97">
            <v>109.4494</v>
          </cell>
          <cell r="AF97">
            <v>81.470399999999998</v>
          </cell>
          <cell r="AG97">
            <v>94.309799999999996</v>
          </cell>
          <cell r="AH97">
            <v>80.747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122.849</v>
          </cell>
          <cell r="D98">
            <v>9.4640000000000004</v>
          </cell>
          <cell r="E98">
            <v>52.886000000000003</v>
          </cell>
          <cell r="F98">
            <v>71.314999999999998</v>
          </cell>
          <cell r="G98" t="str">
            <v>нов</v>
          </cell>
          <cell r="H98">
            <v>1</v>
          </cell>
          <cell r="I98" t="e">
            <v>#N/A</v>
          </cell>
          <cell r="J98">
            <v>67.301000000000002</v>
          </cell>
          <cell r="K98">
            <v>-14.414999999999999</v>
          </cell>
          <cell r="L98">
            <v>0</v>
          </cell>
          <cell r="M98">
            <v>0</v>
          </cell>
          <cell r="N98">
            <v>0</v>
          </cell>
          <cell r="W98">
            <v>10.577200000000001</v>
          </cell>
          <cell r="Y98">
            <v>6.7423325643837675</v>
          </cell>
          <cell r="Z98">
            <v>6.7423325643837675</v>
          </cell>
          <cell r="AD98">
            <v>0</v>
          </cell>
          <cell r="AE98">
            <v>0.54080000000000006</v>
          </cell>
          <cell r="AF98">
            <v>1.3519999999999999</v>
          </cell>
          <cell r="AG98">
            <v>1.6224000000000001</v>
          </cell>
          <cell r="AH98">
            <v>13.52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201</v>
          </cell>
          <cell r="D99">
            <v>2779</v>
          </cell>
          <cell r="E99">
            <v>745</v>
          </cell>
          <cell r="F99">
            <v>383</v>
          </cell>
          <cell r="G99">
            <v>0</v>
          </cell>
          <cell r="H99">
            <v>0.4</v>
          </cell>
          <cell r="I99" t="e">
            <v>#N/A</v>
          </cell>
          <cell r="J99">
            <v>827</v>
          </cell>
          <cell r="K99">
            <v>-82</v>
          </cell>
          <cell r="L99">
            <v>100</v>
          </cell>
          <cell r="M99">
            <v>100</v>
          </cell>
          <cell r="N99">
            <v>150</v>
          </cell>
          <cell r="U99">
            <v>300</v>
          </cell>
          <cell r="V99">
            <v>200</v>
          </cell>
          <cell r="W99">
            <v>149</v>
          </cell>
          <cell r="X99">
            <v>150</v>
          </cell>
          <cell r="Y99">
            <v>9.2818791946308732</v>
          </cell>
          <cell r="Z99">
            <v>2.5704697986577183</v>
          </cell>
          <cell r="AD99">
            <v>0</v>
          </cell>
          <cell r="AE99">
            <v>98</v>
          </cell>
          <cell r="AF99">
            <v>110.8</v>
          </cell>
          <cell r="AG99">
            <v>133.80000000000001</v>
          </cell>
          <cell r="AH99">
            <v>210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128.887</v>
          </cell>
          <cell r="D100">
            <v>624.53200000000004</v>
          </cell>
          <cell r="E100">
            <v>365.07600000000002</v>
          </cell>
          <cell r="F100">
            <v>369.49299999999999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381.78</v>
          </cell>
          <cell r="K100">
            <v>-16.703999999999951</v>
          </cell>
          <cell r="L100">
            <v>80</v>
          </cell>
          <cell r="M100">
            <v>0</v>
          </cell>
          <cell r="N100">
            <v>100</v>
          </cell>
          <cell r="V100">
            <v>50</v>
          </cell>
          <cell r="W100">
            <v>73.015200000000007</v>
          </cell>
          <cell r="X100">
            <v>80</v>
          </cell>
          <cell r="Y100">
            <v>9.3061855613625646</v>
          </cell>
          <cell r="Z100">
            <v>5.0604942532513775</v>
          </cell>
          <cell r="AD100">
            <v>0</v>
          </cell>
          <cell r="AE100">
            <v>68.129600000000011</v>
          </cell>
          <cell r="AF100">
            <v>69.540199999999999</v>
          </cell>
          <cell r="AG100">
            <v>85.206800000000001</v>
          </cell>
          <cell r="AH100">
            <v>53.65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120</v>
          </cell>
          <cell r="D101">
            <v>1498</v>
          </cell>
          <cell r="E101">
            <v>437</v>
          </cell>
          <cell r="F101">
            <v>241</v>
          </cell>
          <cell r="G101">
            <v>0</v>
          </cell>
          <cell r="H101">
            <v>0.4</v>
          </cell>
          <cell r="I101" t="e">
            <v>#N/A</v>
          </cell>
          <cell r="J101">
            <v>584</v>
          </cell>
          <cell r="K101">
            <v>-147</v>
          </cell>
          <cell r="L101">
            <v>90</v>
          </cell>
          <cell r="M101">
            <v>100</v>
          </cell>
          <cell r="N101">
            <v>150</v>
          </cell>
          <cell r="U101">
            <v>100</v>
          </cell>
          <cell r="V101">
            <v>50</v>
          </cell>
          <cell r="W101">
            <v>87.4</v>
          </cell>
          <cell r="X101">
            <v>80</v>
          </cell>
          <cell r="Y101">
            <v>9.2791762013729979</v>
          </cell>
          <cell r="Z101">
            <v>2.7574370709382148</v>
          </cell>
          <cell r="AD101">
            <v>0</v>
          </cell>
          <cell r="AE101">
            <v>54.8</v>
          </cell>
          <cell r="AF101">
            <v>70.599999999999994</v>
          </cell>
          <cell r="AG101">
            <v>86</v>
          </cell>
          <cell r="AH101">
            <v>80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67.861000000000004</v>
          </cell>
          <cell r="D102">
            <v>643.77499999999998</v>
          </cell>
          <cell r="E102">
            <v>251.75399999999999</v>
          </cell>
          <cell r="F102">
            <v>447.88600000000002</v>
          </cell>
          <cell r="G102">
            <v>0</v>
          </cell>
          <cell r="H102">
            <v>1</v>
          </cell>
          <cell r="I102" t="e">
            <v>#N/A</v>
          </cell>
          <cell r="J102">
            <v>264.62799999999999</v>
          </cell>
          <cell r="K102">
            <v>-12.873999999999995</v>
          </cell>
          <cell r="L102">
            <v>80</v>
          </cell>
          <cell r="M102">
            <v>0</v>
          </cell>
          <cell r="N102">
            <v>0</v>
          </cell>
          <cell r="W102">
            <v>50.3508</v>
          </cell>
          <cell r="Y102">
            <v>10.48416311160895</v>
          </cell>
          <cell r="Z102">
            <v>8.8953105015213261</v>
          </cell>
          <cell r="AD102">
            <v>0</v>
          </cell>
          <cell r="AE102">
            <v>58.242999999999995</v>
          </cell>
          <cell r="AF102">
            <v>55.33</v>
          </cell>
          <cell r="AG102">
            <v>77.969000000000008</v>
          </cell>
          <cell r="AH102">
            <v>44.95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80</v>
          </cell>
          <cell r="D103">
            <v>352</v>
          </cell>
          <cell r="E103">
            <v>120</v>
          </cell>
          <cell r="F103">
            <v>18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201</v>
          </cell>
          <cell r="K103">
            <v>-81</v>
          </cell>
          <cell r="L103">
            <v>0</v>
          </cell>
          <cell r="M103">
            <v>0</v>
          </cell>
          <cell r="N103">
            <v>130</v>
          </cell>
          <cell r="U103">
            <v>30</v>
          </cell>
          <cell r="V103">
            <v>20</v>
          </cell>
          <cell r="W103">
            <v>24</v>
          </cell>
          <cell r="X103">
            <v>30</v>
          </cell>
          <cell r="Y103">
            <v>9.5</v>
          </cell>
          <cell r="Z103">
            <v>0.75</v>
          </cell>
          <cell r="AD103">
            <v>0</v>
          </cell>
          <cell r="AE103">
            <v>22.4</v>
          </cell>
          <cell r="AF103">
            <v>19.399999999999999</v>
          </cell>
          <cell r="AG103">
            <v>15</v>
          </cell>
          <cell r="AH103">
            <v>17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137</v>
          </cell>
          <cell r="D104">
            <v>773</v>
          </cell>
          <cell r="E104">
            <v>141</v>
          </cell>
          <cell r="F104">
            <v>131</v>
          </cell>
          <cell r="G104">
            <v>0</v>
          </cell>
          <cell r="H104">
            <v>0.2</v>
          </cell>
          <cell r="I104" t="e">
            <v>#N/A</v>
          </cell>
          <cell r="J104">
            <v>169</v>
          </cell>
          <cell r="K104">
            <v>-28</v>
          </cell>
          <cell r="L104">
            <v>20</v>
          </cell>
          <cell r="M104">
            <v>0</v>
          </cell>
          <cell r="N104">
            <v>0</v>
          </cell>
          <cell r="U104">
            <v>70</v>
          </cell>
          <cell r="V104">
            <v>30</v>
          </cell>
          <cell r="W104">
            <v>28.2</v>
          </cell>
          <cell r="X104">
            <v>20</v>
          </cell>
          <cell r="Y104">
            <v>9.6099290780141846</v>
          </cell>
          <cell r="Z104">
            <v>4.6453900709219855</v>
          </cell>
          <cell r="AD104">
            <v>0</v>
          </cell>
          <cell r="AE104">
            <v>38.200000000000003</v>
          </cell>
          <cell r="AF104">
            <v>38.200000000000003</v>
          </cell>
          <cell r="AG104">
            <v>32</v>
          </cell>
          <cell r="AH104">
            <v>69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110</v>
          </cell>
          <cell r="D105">
            <v>325</v>
          </cell>
          <cell r="E105">
            <v>89</v>
          </cell>
          <cell r="F105">
            <v>46</v>
          </cell>
          <cell r="G105">
            <v>0</v>
          </cell>
          <cell r="H105">
            <v>0.2</v>
          </cell>
          <cell r="I105" t="e">
            <v>#N/A</v>
          </cell>
          <cell r="J105">
            <v>185</v>
          </cell>
          <cell r="K105">
            <v>-96</v>
          </cell>
          <cell r="L105">
            <v>0</v>
          </cell>
          <cell r="M105">
            <v>50</v>
          </cell>
          <cell r="N105">
            <v>50</v>
          </cell>
          <cell r="V105">
            <v>10</v>
          </cell>
          <cell r="W105">
            <v>17.8</v>
          </cell>
          <cell r="X105">
            <v>20</v>
          </cell>
          <cell r="Y105">
            <v>9.8876404494382015</v>
          </cell>
          <cell r="Z105">
            <v>2.5842696629213484</v>
          </cell>
          <cell r="AD105">
            <v>0</v>
          </cell>
          <cell r="AE105">
            <v>30.8</v>
          </cell>
          <cell r="AF105">
            <v>19.399999999999999</v>
          </cell>
          <cell r="AG105">
            <v>15</v>
          </cell>
          <cell r="AH105">
            <v>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269</v>
          </cell>
          <cell r="D106">
            <v>1148</v>
          </cell>
          <cell r="E106">
            <v>405</v>
          </cell>
          <cell r="F106">
            <v>323</v>
          </cell>
          <cell r="G106">
            <v>0</v>
          </cell>
          <cell r="H106">
            <v>0.2</v>
          </cell>
          <cell r="I106" t="e">
            <v>#N/A</v>
          </cell>
          <cell r="J106">
            <v>462</v>
          </cell>
          <cell r="K106">
            <v>-57</v>
          </cell>
          <cell r="L106">
            <v>100</v>
          </cell>
          <cell r="M106">
            <v>0</v>
          </cell>
          <cell r="N106">
            <v>0</v>
          </cell>
          <cell r="U106">
            <v>180</v>
          </cell>
          <cell r="V106">
            <v>90</v>
          </cell>
          <cell r="W106">
            <v>81</v>
          </cell>
          <cell r="X106">
            <v>70</v>
          </cell>
          <cell r="Y106">
            <v>9.4197530864197532</v>
          </cell>
          <cell r="Z106">
            <v>3.9876543209876543</v>
          </cell>
          <cell r="AD106">
            <v>0</v>
          </cell>
          <cell r="AE106">
            <v>84.4</v>
          </cell>
          <cell r="AF106">
            <v>93.6</v>
          </cell>
          <cell r="AG106">
            <v>91</v>
          </cell>
          <cell r="AH106">
            <v>118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186</v>
          </cell>
          <cell r="D107">
            <v>96</v>
          </cell>
          <cell r="E107">
            <v>211</v>
          </cell>
          <cell r="F107">
            <v>61</v>
          </cell>
          <cell r="G107">
            <v>0</v>
          </cell>
          <cell r="H107">
            <v>0.3</v>
          </cell>
          <cell r="I107" t="e">
            <v>#N/A</v>
          </cell>
          <cell r="J107">
            <v>340</v>
          </cell>
          <cell r="K107">
            <v>-129</v>
          </cell>
          <cell r="L107">
            <v>0</v>
          </cell>
          <cell r="M107">
            <v>110</v>
          </cell>
          <cell r="N107">
            <v>0</v>
          </cell>
          <cell r="U107">
            <v>130</v>
          </cell>
          <cell r="V107">
            <v>70</v>
          </cell>
          <cell r="W107">
            <v>42.2</v>
          </cell>
          <cell r="X107">
            <v>30</v>
          </cell>
          <cell r="Y107">
            <v>9.5023696682464447</v>
          </cell>
          <cell r="Z107">
            <v>1.4454976303317535</v>
          </cell>
          <cell r="AD107">
            <v>0</v>
          </cell>
          <cell r="AE107">
            <v>28.4</v>
          </cell>
          <cell r="AF107">
            <v>36.6</v>
          </cell>
          <cell r="AG107">
            <v>22.4</v>
          </cell>
          <cell r="AH107">
            <v>71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132.01499999999999</v>
          </cell>
          <cell r="D108">
            <v>1031.626</v>
          </cell>
          <cell r="E108">
            <v>492.79199999999997</v>
          </cell>
          <cell r="F108">
            <v>646.29100000000005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503.69200000000001</v>
          </cell>
          <cell r="K108">
            <v>-10.900000000000034</v>
          </cell>
          <cell r="L108">
            <v>50</v>
          </cell>
          <cell r="M108">
            <v>0</v>
          </cell>
          <cell r="N108">
            <v>0</v>
          </cell>
          <cell r="U108">
            <v>100</v>
          </cell>
          <cell r="V108">
            <v>50</v>
          </cell>
          <cell r="W108">
            <v>98.558399999999992</v>
          </cell>
          <cell r="X108">
            <v>70</v>
          </cell>
          <cell r="Y108">
            <v>9.2969346093280745</v>
          </cell>
          <cell r="Z108">
            <v>6.5574420850987849</v>
          </cell>
          <cell r="AD108">
            <v>0</v>
          </cell>
          <cell r="AE108">
            <v>107.6</v>
          </cell>
          <cell r="AF108">
            <v>104.8336</v>
          </cell>
          <cell r="AG108">
            <v>128.089</v>
          </cell>
          <cell r="AH108">
            <v>100.96599999999999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1790.318</v>
          </cell>
          <cell r="D109">
            <v>8466.4580000000005</v>
          </cell>
          <cell r="E109">
            <v>3852.1840000000002</v>
          </cell>
          <cell r="F109">
            <v>3052.6509999999998</v>
          </cell>
          <cell r="G109">
            <v>0</v>
          </cell>
          <cell r="H109">
            <v>1</v>
          </cell>
          <cell r="I109" t="e">
            <v>#N/A</v>
          </cell>
          <cell r="J109">
            <v>3711.9569999999999</v>
          </cell>
          <cell r="K109">
            <v>140.22700000000032</v>
          </cell>
          <cell r="L109">
            <v>900</v>
          </cell>
          <cell r="M109">
            <v>500</v>
          </cell>
          <cell r="N109">
            <v>700</v>
          </cell>
          <cell r="U109">
            <v>700</v>
          </cell>
          <cell r="V109">
            <v>600</v>
          </cell>
          <cell r="W109">
            <v>770.43680000000006</v>
          </cell>
          <cell r="X109">
            <v>1000</v>
          </cell>
          <cell r="Y109">
            <v>9.6732801444583121</v>
          </cell>
          <cell r="Z109">
            <v>3.9622341508089951</v>
          </cell>
          <cell r="AD109">
            <v>0</v>
          </cell>
          <cell r="AE109">
            <v>809.82120000000009</v>
          </cell>
          <cell r="AF109">
            <v>803.9298</v>
          </cell>
          <cell r="AG109">
            <v>879.49419999999986</v>
          </cell>
          <cell r="AH109">
            <v>879.23500000000001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5544.2110000000002</v>
          </cell>
          <cell r="D110">
            <v>12978.472</v>
          </cell>
          <cell r="E110">
            <v>7276.4189999999999</v>
          </cell>
          <cell r="F110">
            <v>5391.4480000000003</v>
          </cell>
          <cell r="G110">
            <v>0</v>
          </cell>
          <cell r="H110">
            <v>1</v>
          </cell>
          <cell r="I110" t="e">
            <v>#N/A</v>
          </cell>
          <cell r="J110">
            <v>7049.8940000000002</v>
          </cell>
          <cell r="K110">
            <v>226.52499999999964</v>
          </cell>
          <cell r="L110">
            <v>1500</v>
          </cell>
          <cell r="M110">
            <v>500</v>
          </cell>
          <cell r="N110">
            <v>1300</v>
          </cell>
          <cell r="U110">
            <v>1550</v>
          </cell>
          <cell r="V110">
            <v>1800</v>
          </cell>
          <cell r="W110">
            <v>1455.2837999999999</v>
          </cell>
          <cell r="X110">
            <v>1700</v>
          </cell>
          <cell r="Y110">
            <v>9.4424523931345909</v>
          </cell>
          <cell r="Z110">
            <v>3.7047399277034492</v>
          </cell>
          <cell r="AD110">
            <v>0</v>
          </cell>
          <cell r="AE110">
            <v>2077.9394000000002</v>
          </cell>
          <cell r="AF110">
            <v>1829.3934000000002</v>
          </cell>
          <cell r="AG110">
            <v>1598.8784000000001</v>
          </cell>
          <cell r="AH110">
            <v>1517.354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436.64100000000002</v>
          </cell>
          <cell r="D111">
            <v>10454.545</v>
          </cell>
          <cell r="E111">
            <v>4800.4040000000005</v>
          </cell>
          <cell r="F111">
            <v>4529</v>
          </cell>
          <cell r="G111">
            <v>0</v>
          </cell>
          <cell r="H111">
            <v>1</v>
          </cell>
          <cell r="I111" t="e">
            <v>#N/A</v>
          </cell>
          <cell r="J111">
            <v>4714.63</v>
          </cell>
          <cell r="K111">
            <v>85.774000000000342</v>
          </cell>
          <cell r="L111">
            <v>1000</v>
          </cell>
          <cell r="M111">
            <v>300</v>
          </cell>
          <cell r="N111">
            <v>500</v>
          </cell>
          <cell r="U111">
            <v>800</v>
          </cell>
          <cell r="V111">
            <v>950</v>
          </cell>
          <cell r="W111">
            <v>960.08080000000007</v>
          </cell>
          <cell r="X111">
            <v>1000</v>
          </cell>
          <cell r="Y111">
            <v>9.4564957449414671</v>
          </cell>
          <cell r="Z111">
            <v>4.7173112929661754</v>
          </cell>
          <cell r="AD111">
            <v>0</v>
          </cell>
          <cell r="AE111">
            <v>893.04279999999994</v>
          </cell>
          <cell r="AF111">
            <v>844.50239999999997</v>
          </cell>
          <cell r="AG111">
            <v>1071.4584</v>
          </cell>
          <cell r="AH111">
            <v>1207.1400000000001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60.773000000000003</v>
          </cell>
          <cell r="D112">
            <v>138.571</v>
          </cell>
          <cell r="E112">
            <v>47.884</v>
          </cell>
          <cell r="F112">
            <v>125.41800000000001</v>
          </cell>
          <cell r="G112" t="str">
            <v>г</v>
          </cell>
          <cell r="H112">
            <v>1</v>
          </cell>
          <cell r="I112" t="e">
            <v>#N/A</v>
          </cell>
          <cell r="J112">
            <v>325.69900000000001</v>
          </cell>
          <cell r="K112">
            <v>-277.815</v>
          </cell>
          <cell r="L112">
            <v>50</v>
          </cell>
          <cell r="M112">
            <v>70</v>
          </cell>
          <cell r="N112">
            <v>60</v>
          </cell>
          <cell r="W112">
            <v>9.5768000000000004</v>
          </cell>
          <cell r="X112">
            <v>50</v>
          </cell>
          <cell r="Y112">
            <v>37.11239662517751</v>
          </cell>
          <cell r="Z112">
            <v>13.096023723999666</v>
          </cell>
          <cell r="AD112">
            <v>0</v>
          </cell>
          <cell r="AE112">
            <v>0</v>
          </cell>
          <cell r="AF112">
            <v>0</v>
          </cell>
          <cell r="AG112">
            <v>13.3406</v>
          </cell>
          <cell r="AH112">
            <v>11.438000000000001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101</v>
          </cell>
          <cell r="D113">
            <v>227</v>
          </cell>
          <cell r="E113">
            <v>157</v>
          </cell>
          <cell r="F113">
            <v>120</v>
          </cell>
          <cell r="G113">
            <v>0</v>
          </cell>
          <cell r="H113">
            <v>0.5</v>
          </cell>
          <cell r="I113" t="e">
            <v>#N/A</v>
          </cell>
          <cell r="J113">
            <v>193</v>
          </cell>
          <cell r="K113">
            <v>-36</v>
          </cell>
          <cell r="L113">
            <v>50</v>
          </cell>
          <cell r="M113">
            <v>0</v>
          </cell>
          <cell r="N113">
            <v>50</v>
          </cell>
          <cell r="V113">
            <v>60</v>
          </cell>
          <cell r="W113">
            <v>31.4</v>
          </cell>
          <cell r="X113">
            <v>30</v>
          </cell>
          <cell r="Y113">
            <v>9.8726114649681538</v>
          </cell>
          <cell r="Z113">
            <v>3.8216560509554141</v>
          </cell>
          <cell r="AD113">
            <v>0</v>
          </cell>
          <cell r="AE113">
            <v>38</v>
          </cell>
          <cell r="AF113">
            <v>29.2</v>
          </cell>
          <cell r="AG113">
            <v>37</v>
          </cell>
          <cell r="AH113">
            <v>29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193.03399999999999</v>
          </cell>
          <cell r="D114">
            <v>4.1340000000000003</v>
          </cell>
          <cell r="E114">
            <v>75.811999999999998</v>
          </cell>
          <cell r="F114">
            <v>117.22199999999999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93.206000000000003</v>
          </cell>
          <cell r="K114">
            <v>-17.394000000000005</v>
          </cell>
          <cell r="L114">
            <v>0</v>
          </cell>
          <cell r="M114">
            <v>0</v>
          </cell>
          <cell r="N114">
            <v>0</v>
          </cell>
          <cell r="W114">
            <v>15.1624</v>
          </cell>
          <cell r="X114">
            <v>10</v>
          </cell>
          <cell r="Y114">
            <v>8.3906241755922544</v>
          </cell>
          <cell r="Z114">
            <v>7.731097979211734</v>
          </cell>
          <cell r="AD114">
            <v>0</v>
          </cell>
          <cell r="AE114">
            <v>0</v>
          </cell>
          <cell r="AF114">
            <v>1.3779999999999999</v>
          </cell>
          <cell r="AG114">
            <v>1.9292000000000002</v>
          </cell>
          <cell r="AH114">
            <v>19.292000000000002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120.631</v>
          </cell>
          <cell r="D115">
            <v>9.4359999999999999</v>
          </cell>
          <cell r="E115">
            <v>55.268000000000001</v>
          </cell>
          <cell r="F115">
            <v>68.058999999999997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72.653999999999996</v>
          </cell>
          <cell r="K115">
            <v>-17.385999999999996</v>
          </cell>
          <cell r="L115">
            <v>0</v>
          </cell>
          <cell r="M115">
            <v>0</v>
          </cell>
          <cell r="N115">
            <v>0</v>
          </cell>
          <cell r="W115">
            <v>11.053599999999999</v>
          </cell>
          <cell r="X115">
            <v>10</v>
          </cell>
          <cell r="Y115">
            <v>7.0618621987406822</v>
          </cell>
          <cell r="Z115">
            <v>6.1571795614098574</v>
          </cell>
          <cell r="AD115">
            <v>0</v>
          </cell>
          <cell r="AE115">
            <v>0.26960000000000001</v>
          </cell>
          <cell r="AF115">
            <v>1.0784</v>
          </cell>
          <cell r="AG115">
            <v>4.8528000000000002</v>
          </cell>
          <cell r="AH115">
            <v>21.568000000000001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118</v>
          </cell>
          <cell r="D116">
            <v>19</v>
          </cell>
          <cell r="E116">
            <v>102</v>
          </cell>
          <cell r="F116">
            <v>17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177</v>
          </cell>
          <cell r="K116">
            <v>-75</v>
          </cell>
          <cell r="L116">
            <v>0</v>
          </cell>
          <cell r="M116">
            <v>20</v>
          </cell>
          <cell r="N116">
            <v>20</v>
          </cell>
          <cell r="U116">
            <v>10</v>
          </cell>
          <cell r="V116">
            <v>10</v>
          </cell>
          <cell r="W116">
            <v>20.399999999999999</v>
          </cell>
          <cell r="X116">
            <v>10</v>
          </cell>
          <cell r="Y116">
            <v>4.2647058823529411</v>
          </cell>
          <cell r="Z116">
            <v>0.83333333333333337</v>
          </cell>
          <cell r="AD116">
            <v>0</v>
          </cell>
          <cell r="AE116">
            <v>1</v>
          </cell>
          <cell r="AF116">
            <v>3.6</v>
          </cell>
          <cell r="AG116">
            <v>11.6</v>
          </cell>
          <cell r="AH116">
            <v>6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140</v>
          </cell>
          <cell r="D117">
            <v>14</v>
          </cell>
          <cell r="E117">
            <v>120</v>
          </cell>
          <cell r="F117">
            <v>21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169</v>
          </cell>
          <cell r="K117">
            <v>-49</v>
          </cell>
          <cell r="L117">
            <v>0</v>
          </cell>
          <cell r="M117">
            <v>10</v>
          </cell>
          <cell r="N117">
            <v>20</v>
          </cell>
          <cell r="U117">
            <v>10</v>
          </cell>
          <cell r="V117">
            <v>10</v>
          </cell>
          <cell r="W117">
            <v>24</v>
          </cell>
          <cell r="X117">
            <v>10</v>
          </cell>
          <cell r="Y117">
            <v>3.375</v>
          </cell>
          <cell r="Z117">
            <v>0.875</v>
          </cell>
          <cell r="AD117">
            <v>0</v>
          </cell>
          <cell r="AE117">
            <v>1.8</v>
          </cell>
          <cell r="AF117">
            <v>3.8</v>
          </cell>
          <cell r="AG117">
            <v>7.6</v>
          </cell>
          <cell r="AH117">
            <v>15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71</v>
          </cell>
          <cell r="D118">
            <v>10</v>
          </cell>
          <cell r="E118">
            <v>56</v>
          </cell>
          <cell r="F118">
            <v>15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113</v>
          </cell>
          <cell r="K118">
            <v>-57</v>
          </cell>
          <cell r="L118">
            <v>0</v>
          </cell>
          <cell r="M118">
            <v>10</v>
          </cell>
          <cell r="N118">
            <v>10</v>
          </cell>
          <cell r="U118">
            <v>10</v>
          </cell>
          <cell r="V118">
            <v>10</v>
          </cell>
          <cell r="W118">
            <v>11.2</v>
          </cell>
          <cell r="X118">
            <v>10</v>
          </cell>
          <cell r="Y118">
            <v>5.8035714285714288</v>
          </cell>
          <cell r="Z118">
            <v>1.3392857142857144</v>
          </cell>
          <cell r="AD118">
            <v>0</v>
          </cell>
          <cell r="AE118">
            <v>0.8</v>
          </cell>
          <cell r="AF118">
            <v>2.4</v>
          </cell>
          <cell r="AG118">
            <v>6.6</v>
          </cell>
          <cell r="AH118">
            <v>1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94</v>
          </cell>
          <cell r="D119">
            <v>12</v>
          </cell>
          <cell r="E119">
            <v>76</v>
          </cell>
          <cell r="F119">
            <v>18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125</v>
          </cell>
          <cell r="K119">
            <v>-49</v>
          </cell>
          <cell r="L119">
            <v>0</v>
          </cell>
          <cell r="M119">
            <v>10</v>
          </cell>
          <cell r="N119">
            <v>10</v>
          </cell>
          <cell r="U119">
            <v>10</v>
          </cell>
          <cell r="V119">
            <v>10</v>
          </cell>
          <cell r="W119">
            <v>15.2</v>
          </cell>
          <cell r="X119">
            <v>10</v>
          </cell>
          <cell r="Y119">
            <v>4.4736842105263159</v>
          </cell>
          <cell r="Z119">
            <v>1.1842105263157896</v>
          </cell>
          <cell r="AD119">
            <v>0</v>
          </cell>
          <cell r="AE119">
            <v>0.2</v>
          </cell>
          <cell r="AF119">
            <v>2.2000000000000002</v>
          </cell>
          <cell r="AG119">
            <v>8.8000000000000007</v>
          </cell>
          <cell r="AH119">
            <v>7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-1.784</v>
          </cell>
          <cell r="D120">
            <v>49.396000000000001</v>
          </cell>
          <cell r="E120">
            <v>33.25</v>
          </cell>
          <cell r="F120">
            <v>10.833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41.6</v>
          </cell>
          <cell r="K120">
            <v>-8.3500000000000014</v>
          </cell>
          <cell r="L120">
            <v>10</v>
          </cell>
          <cell r="M120">
            <v>20</v>
          </cell>
          <cell r="N120">
            <v>10</v>
          </cell>
          <cell r="U120">
            <v>10</v>
          </cell>
          <cell r="W120">
            <v>6.65</v>
          </cell>
          <cell r="X120">
            <v>10</v>
          </cell>
          <cell r="Y120">
            <v>10.651578947368421</v>
          </cell>
          <cell r="Z120">
            <v>1.6290225563909775</v>
          </cell>
          <cell r="AD120">
            <v>0</v>
          </cell>
          <cell r="AE120">
            <v>0.5242</v>
          </cell>
          <cell r="AF120">
            <v>6.0524000000000004</v>
          </cell>
          <cell r="AG120">
            <v>20.313200000000002</v>
          </cell>
          <cell r="AH120">
            <v>25.28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21.481999999999999</v>
          </cell>
          <cell r="D121">
            <v>39.954999999999998</v>
          </cell>
          <cell r="E121">
            <v>25.222999999999999</v>
          </cell>
          <cell r="F121">
            <v>26.876000000000001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117.857</v>
          </cell>
          <cell r="K121">
            <v>-92.634</v>
          </cell>
          <cell r="L121">
            <v>10</v>
          </cell>
          <cell r="M121">
            <v>10</v>
          </cell>
          <cell r="N121">
            <v>10</v>
          </cell>
          <cell r="W121">
            <v>5.0446</v>
          </cell>
          <cell r="X121">
            <v>10</v>
          </cell>
          <cell r="Y121">
            <v>13.256948023629228</v>
          </cell>
          <cell r="Z121">
            <v>5.3276771200888078</v>
          </cell>
          <cell r="AD121">
            <v>0</v>
          </cell>
          <cell r="AE121">
            <v>0.80600000000000005</v>
          </cell>
          <cell r="AF121">
            <v>8.7536000000000005</v>
          </cell>
          <cell r="AG121">
            <v>13.325999999999999</v>
          </cell>
          <cell r="AH121">
            <v>15.962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15.044</v>
          </cell>
          <cell r="E122">
            <v>3.601</v>
          </cell>
          <cell r="F122">
            <v>11.443</v>
          </cell>
          <cell r="G122" t="str">
            <v>г</v>
          </cell>
          <cell r="H122">
            <v>0</v>
          </cell>
          <cell r="I122" t="e">
            <v>#N/A</v>
          </cell>
          <cell r="J122">
            <v>5.4020000000000001</v>
          </cell>
          <cell r="K122">
            <v>-1.8010000000000002</v>
          </cell>
          <cell r="L122">
            <v>0</v>
          </cell>
          <cell r="M122">
            <v>0</v>
          </cell>
          <cell r="N122">
            <v>0</v>
          </cell>
          <cell r="W122">
            <v>0.72019999999999995</v>
          </cell>
          <cell r="Y122">
            <v>15.888642043876702</v>
          </cell>
          <cell r="Z122">
            <v>15.888642043876702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1.8009999999999999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48</v>
          </cell>
          <cell r="D123">
            <v>144</v>
          </cell>
          <cell r="E123">
            <v>37</v>
          </cell>
          <cell r="F123">
            <v>146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43</v>
          </cell>
          <cell r="K123">
            <v>-6</v>
          </cell>
          <cell r="L123">
            <v>20</v>
          </cell>
          <cell r="M123">
            <v>0</v>
          </cell>
          <cell r="N123">
            <v>0</v>
          </cell>
          <cell r="W123">
            <v>7.4</v>
          </cell>
          <cell r="Y123">
            <v>22.432432432432432</v>
          </cell>
          <cell r="Z123">
            <v>19.72972972972973</v>
          </cell>
          <cell r="AD123">
            <v>0</v>
          </cell>
          <cell r="AE123">
            <v>0</v>
          </cell>
          <cell r="AF123">
            <v>7.6</v>
          </cell>
          <cell r="AG123">
            <v>22.2</v>
          </cell>
          <cell r="AH123">
            <v>10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-813</v>
          </cell>
          <cell r="D124">
            <v>1130</v>
          </cell>
          <cell r="E124">
            <v>1836</v>
          </cell>
          <cell r="F124">
            <v>-1536</v>
          </cell>
          <cell r="G124" t="str">
            <v>ак</v>
          </cell>
          <cell r="H124">
            <v>0</v>
          </cell>
          <cell r="I124">
            <v>0</v>
          </cell>
          <cell r="J124">
            <v>1856</v>
          </cell>
          <cell r="K124">
            <v>-20</v>
          </cell>
          <cell r="L124">
            <v>0</v>
          </cell>
          <cell r="M124">
            <v>0</v>
          </cell>
          <cell r="N124">
            <v>0</v>
          </cell>
          <cell r="W124">
            <v>367.2</v>
          </cell>
          <cell r="Y124">
            <v>-4.1830065359477127</v>
          </cell>
          <cell r="Z124">
            <v>-4.1830065359477127</v>
          </cell>
          <cell r="AD124">
            <v>0</v>
          </cell>
          <cell r="AE124">
            <v>364.4</v>
          </cell>
          <cell r="AF124">
            <v>311.39999999999998</v>
          </cell>
          <cell r="AG124">
            <v>381</v>
          </cell>
          <cell r="AH124">
            <v>299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C125">
            <v>1.3</v>
          </cell>
          <cell r="D125">
            <v>11.7</v>
          </cell>
          <cell r="E125">
            <v>13</v>
          </cell>
          <cell r="F125">
            <v>-1.3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19.5</v>
          </cell>
          <cell r="K125">
            <v>-6.5</v>
          </cell>
          <cell r="L125">
            <v>0</v>
          </cell>
          <cell r="M125">
            <v>0</v>
          </cell>
          <cell r="N125">
            <v>0</v>
          </cell>
          <cell r="W125">
            <v>2.6</v>
          </cell>
          <cell r="Y125">
            <v>-0.5</v>
          </cell>
          <cell r="Z125">
            <v>-0.5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-207.245</v>
          </cell>
          <cell r="D126">
            <v>310.245</v>
          </cell>
          <cell r="E126">
            <v>566.04999999999995</v>
          </cell>
          <cell r="F126">
            <v>-475.245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565.55999999999995</v>
          </cell>
          <cell r="K126">
            <v>0.49000000000000909</v>
          </cell>
          <cell r="L126">
            <v>0</v>
          </cell>
          <cell r="M126">
            <v>0</v>
          </cell>
          <cell r="N126">
            <v>0</v>
          </cell>
          <cell r="W126">
            <v>113.21</v>
          </cell>
          <cell r="Y126">
            <v>-4.1979065453581841</v>
          </cell>
          <cell r="Z126">
            <v>-4.1979065453581841</v>
          </cell>
          <cell r="AD126">
            <v>0</v>
          </cell>
          <cell r="AE126">
            <v>106.7914</v>
          </cell>
          <cell r="AF126">
            <v>94.134799999999998</v>
          </cell>
          <cell r="AG126">
            <v>129.5848</v>
          </cell>
          <cell r="AH126">
            <v>100.265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-253</v>
          </cell>
          <cell r="D127">
            <v>358</v>
          </cell>
          <cell r="E127">
            <v>662</v>
          </cell>
          <cell r="F127">
            <v>-572</v>
          </cell>
          <cell r="G127" t="str">
            <v>ак</v>
          </cell>
          <cell r="H127">
            <v>0</v>
          </cell>
          <cell r="I127">
            <v>0</v>
          </cell>
          <cell r="J127">
            <v>680</v>
          </cell>
          <cell r="K127">
            <v>-18</v>
          </cell>
          <cell r="L127">
            <v>0</v>
          </cell>
          <cell r="M127">
            <v>0</v>
          </cell>
          <cell r="N127">
            <v>0</v>
          </cell>
          <cell r="W127">
            <v>132.4</v>
          </cell>
          <cell r="Y127">
            <v>-4.3202416918429005</v>
          </cell>
          <cell r="Z127">
            <v>-4.3202416918429005</v>
          </cell>
          <cell r="AD127">
            <v>0</v>
          </cell>
          <cell r="AE127">
            <v>114.4</v>
          </cell>
          <cell r="AF127">
            <v>97.4</v>
          </cell>
          <cell r="AG127">
            <v>129.80000000000001</v>
          </cell>
          <cell r="AH127">
            <v>101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15.08.2024 - 21.08.2024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665.63800000000003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686.96799999999996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2210.8290000000002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2.6059999999999999</v>
          </cell>
          <cell r="F10">
            <v>310.01299999999998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998</v>
          </cell>
          <cell r="F13">
            <v>4074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1352</v>
          </cell>
          <cell r="F14">
            <v>5818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3031</v>
          </cell>
          <cell r="F15">
            <v>7919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</v>
          </cell>
          <cell r="F16">
            <v>382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79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347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D19">
            <v>1</v>
          </cell>
          <cell r="F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451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15</v>
          </cell>
          <cell r="F23">
            <v>1572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</v>
          </cell>
          <cell r="F24">
            <v>91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958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237</v>
          </cell>
          <cell r="F26">
            <v>529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43</v>
          </cell>
          <cell r="F27">
            <v>682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</v>
          </cell>
          <cell r="F28">
            <v>1010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0.8</v>
          </cell>
          <cell r="F29">
            <v>542.69799999999998</v>
          </cell>
        </row>
        <row r="30">
          <cell r="A30" t="str">
            <v xml:space="preserve"> 201  Ветчина Нежная ТМ Особый рецепт, (2,5кг), ПОКОМ</v>
          </cell>
          <cell r="D30">
            <v>7.5</v>
          </cell>
          <cell r="F30">
            <v>5857.0420000000004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0.8</v>
          </cell>
          <cell r="F31">
            <v>468.87299999999999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4.05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2.8</v>
          </cell>
          <cell r="F33">
            <v>645.13300000000004</v>
          </cell>
        </row>
        <row r="34">
          <cell r="A34" t="str">
            <v xml:space="preserve"> 230  Колбаса Молочная Особая ТМ Особый рецепт, п/а, ВЕС. ПОКОМ</v>
          </cell>
          <cell r="F34">
            <v>75.102000000000004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2.4</v>
          </cell>
          <cell r="F35">
            <v>307.93799999999999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0.8</v>
          </cell>
          <cell r="F36">
            <v>265.416</v>
          </cell>
        </row>
        <row r="37">
          <cell r="A37" t="str">
            <v xml:space="preserve"> 240  Колбаса Салями охотничья, ВЕС. ПОКОМ</v>
          </cell>
          <cell r="D37">
            <v>0.68</v>
          </cell>
          <cell r="F37">
            <v>39.898000000000003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2.8</v>
          </cell>
          <cell r="F38">
            <v>655.71799999999996</v>
          </cell>
        </row>
        <row r="39">
          <cell r="A39" t="str">
            <v xml:space="preserve"> 247  Сардельки Нежные, ВЕС.  ПОКОМ</v>
          </cell>
          <cell r="D39">
            <v>2.5979999999999999</v>
          </cell>
          <cell r="F39">
            <v>161.203</v>
          </cell>
        </row>
        <row r="40">
          <cell r="A40" t="str">
            <v xml:space="preserve"> 248  Сардельки Сочные ТМ Особый рецепт,   ПОКОМ</v>
          </cell>
          <cell r="D40">
            <v>3.9</v>
          </cell>
          <cell r="F40">
            <v>228.51300000000001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3.9</v>
          </cell>
          <cell r="F41">
            <v>1375.0630000000001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120.952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1.3</v>
          </cell>
          <cell r="F43">
            <v>412.85700000000003</v>
          </cell>
        </row>
        <row r="44">
          <cell r="A44" t="str">
            <v xml:space="preserve"> 263  Шпикачки Стародворские, ВЕС.  ПОКОМ</v>
          </cell>
          <cell r="F44">
            <v>126.426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3.9</v>
          </cell>
          <cell r="F45">
            <v>301.66300000000001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0.7</v>
          </cell>
          <cell r="F46">
            <v>247.74299999999999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4.9000000000000004</v>
          </cell>
          <cell r="F47">
            <v>256.26100000000002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13</v>
          </cell>
          <cell r="F48">
            <v>1408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1382</v>
          </cell>
          <cell r="F49">
            <v>4596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2815</v>
          </cell>
          <cell r="F50">
            <v>6763</v>
          </cell>
        </row>
        <row r="51">
          <cell r="A51" t="str">
            <v xml:space="preserve"> 278  Сосиски Сочинки с сочным окороком, МГС 0.4кг,   ПОКОМ</v>
          </cell>
          <cell r="F51">
            <v>5</v>
          </cell>
        </row>
        <row r="52">
          <cell r="A52" t="str">
            <v xml:space="preserve"> 283  Сосиски Сочинки, ВЕС, ТМ Стародворье ПОКОМ</v>
          </cell>
          <cell r="F52">
            <v>802.07600000000002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3</v>
          </cell>
          <cell r="F53">
            <v>1025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18</v>
          </cell>
          <cell r="F54">
            <v>1700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</v>
          </cell>
          <cell r="F55">
            <v>242.22800000000001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18</v>
          </cell>
          <cell r="F56">
            <v>2764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4192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112.271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</v>
          </cell>
          <cell r="F59">
            <v>240.97900000000001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17</v>
          </cell>
          <cell r="F60">
            <v>1726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17</v>
          </cell>
          <cell r="F61">
            <v>2423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13</v>
          </cell>
          <cell r="F62">
            <v>1614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22.6</v>
          </cell>
          <cell r="F63">
            <v>498.86599999999999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7.84</v>
          </cell>
          <cell r="F64">
            <v>1155.7719999999999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18.2</v>
          </cell>
          <cell r="F65">
            <v>150.31299999999999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11</v>
          </cell>
          <cell r="F66">
            <v>58.476999999999997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42.9</v>
          </cell>
          <cell r="F67">
            <v>3224.4459999999999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3028</v>
          </cell>
          <cell r="F68">
            <v>6861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5.9</v>
          </cell>
          <cell r="F69">
            <v>92.652000000000001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9.1</v>
          </cell>
          <cell r="F70">
            <v>61.728999999999999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1231</v>
          </cell>
          <cell r="F71">
            <v>5268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14</v>
          </cell>
          <cell r="F72">
            <v>1726</v>
          </cell>
        </row>
        <row r="73">
          <cell r="A73" t="str">
            <v xml:space="preserve"> 328  Сардельки Сочинки Стародворье ТМ  0,4 кг ПОКОМ</v>
          </cell>
          <cell r="D73">
            <v>8</v>
          </cell>
          <cell r="F73">
            <v>776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7</v>
          </cell>
          <cell r="F74">
            <v>657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5.2080000000000002</v>
          </cell>
          <cell r="F75">
            <v>850.16800000000001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685</v>
          </cell>
        </row>
        <row r="77">
          <cell r="A77" t="str">
            <v xml:space="preserve"> 335  Колбаса Сливушка ТМ Вязанка. ВЕС.  ПОКОМ </v>
          </cell>
          <cell r="D77">
            <v>1.3</v>
          </cell>
          <cell r="F77">
            <v>279.916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1699</v>
          </cell>
          <cell r="F78">
            <v>5070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12</v>
          </cell>
          <cell r="F79">
            <v>3162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8.8000000000000007</v>
          </cell>
          <cell r="F80">
            <v>520.779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3</v>
          </cell>
          <cell r="F81">
            <v>392.517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5</v>
          </cell>
          <cell r="F82">
            <v>836.85500000000002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10.81</v>
          </cell>
          <cell r="F83">
            <v>501.34800000000001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184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3</v>
          </cell>
          <cell r="F85">
            <v>339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</v>
          </cell>
          <cell r="F86">
            <v>467</v>
          </cell>
        </row>
        <row r="87">
          <cell r="A87" t="str">
            <v xml:space="preserve"> 360  Колбаса Салями Финская, Вязанка фиброуз в/у 0.35кг, ПОКОМ</v>
          </cell>
          <cell r="F87">
            <v>9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2.6</v>
          </cell>
          <cell r="F88">
            <v>257.51400000000001</v>
          </cell>
        </row>
        <row r="89">
          <cell r="A89" t="str">
            <v xml:space="preserve"> 367 Колбаса Балыкбургская с мраморным балыком и кориандра. 0,03кг нарезка ТМ Баварушка  ПОКОМ</v>
          </cell>
          <cell r="F89">
            <v>5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733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6</v>
          </cell>
          <cell r="F91">
            <v>1482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19</v>
          </cell>
          <cell r="F93">
            <v>1733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15</v>
          </cell>
          <cell r="F94">
            <v>969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13</v>
          </cell>
          <cell r="F95">
            <v>1086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10</v>
          </cell>
          <cell r="F96">
            <v>770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350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1421</v>
          </cell>
          <cell r="F98">
            <v>5555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108.753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5222</v>
          </cell>
          <cell r="F100">
            <v>13102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167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</v>
          </cell>
          <cell r="F103">
            <v>745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508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8</v>
          </cell>
          <cell r="F105">
            <v>780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7</v>
          </cell>
          <cell r="F106">
            <v>373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29</v>
          </cell>
          <cell r="F107">
            <v>146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658.25199999999995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16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7.8</v>
          </cell>
          <cell r="F111">
            <v>84.602999999999994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</v>
          </cell>
          <cell r="F112">
            <v>808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2.9</v>
          </cell>
          <cell r="F113">
            <v>348.517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689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273.40199999999999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3</v>
          </cell>
          <cell r="F116">
            <v>248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2</v>
          </cell>
          <cell r="F117">
            <v>252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265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2</v>
          </cell>
          <cell r="F119">
            <v>429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406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506.37799999999999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7.05</v>
          </cell>
          <cell r="F122">
            <v>3977.924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22.05</v>
          </cell>
          <cell r="F124">
            <v>6740.2479999999996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27.5</v>
          </cell>
          <cell r="F125">
            <v>5349.6419999999998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328.79899999999998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191</v>
          </cell>
        </row>
        <row r="129">
          <cell r="A129" t="str">
            <v xml:space="preserve"> 472  Колбаса Молочная ВЕС ТМ Зареченские  ПОКОМ</v>
          </cell>
          <cell r="D129">
            <v>5.2</v>
          </cell>
          <cell r="F129">
            <v>129.90700000000001</v>
          </cell>
        </row>
        <row r="130">
          <cell r="A130" t="str">
            <v xml:space="preserve"> 473  Ветчина Рубленая ВЕС ТМ Зареченские  ПОКОМ</v>
          </cell>
          <cell r="D130">
            <v>11.7</v>
          </cell>
          <cell r="F130">
            <v>107.605</v>
          </cell>
        </row>
        <row r="131">
          <cell r="A131" t="str">
            <v xml:space="preserve"> 474  Колбаса Молочная 0,4кг ТМ Зареченские  ПОКОМ</v>
          </cell>
          <cell r="D131">
            <v>23</v>
          </cell>
          <cell r="F131">
            <v>92</v>
          </cell>
        </row>
        <row r="132">
          <cell r="A132" t="str">
            <v xml:space="preserve"> 475  Колбаса Нежная 0,4кг ТМ Зареченские  ПОКОМ</v>
          </cell>
          <cell r="D132">
            <v>20</v>
          </cell>
          <cell r="F132">
            <v>88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11</v>
          </cell>
          <cell r="F133">
            <v>60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23</v>
          </cell>
          <cell r="F134">
            <v>77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23.4</v>
          </cell>
          <cell r="F135">
            <v>111.15300000000001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20.8</v>
          </cell>
          <cell r="F136">
            <v>124.158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7.4710000000000001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38</v>
          </cell>
        </row>
        <row r="139">
          <cell r="A139" t="str">
            <v>3215 ВЕТЧ.МЯСНАЯ Папа может п/о 0.4кг 8шт.    ОСТАНКИНО</v>
          </cell>
          <cell r="D139">
            <v>413</v>
          </cell>
          <cell r="F139">
            <v>413</v>
          </cell>
        </row>
        <row r="140">
          <cell r="A140" t="str">
            <v>3812 СОЧНЫЕ сос п/о мгс 2*2  ОСТАНКИНО</v>
          </cell>
          <cell r="D140">
            <v>2425.6</v>
          </cell>
          <cell r="F140">
            <v>2425.6</v>
          </cell>
        </row>
        <row r="141">
          <cell r="A141" t="str">
            <v>4063 МЯСНАЯ Папа может вар п/о_Л   ОСТАНКИНО</v>
          </cell>
          <cell r="D141">
            <v>1982.05</v>
          </cell>
          <cell r="F141">
            <v>1982.05</v>
          </cell>
        </row>
        <row r="142">
          <cell r="A142" t="str">
            <v>4117 ЭКСТРА Папа может с/к в/у_Л   ОСТАНКИНО</v>
          </cell>
          <cell r="D142">
            <v>73.900000000000006</v>
          </cell>
          <cell r="F142">
            <v>73.900000000000006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155.44999999999999</v>
          </cell>
          <cell r="F143">
            <v>155.44999999999999</v>
          </cell>
        </row>
        <row r="144">
          <cell r="A144" t="str">
            <v>4813 ФИЛЕЙНАЯ Папа может вар п/о_Л   ОСТАНКИНО</v>
          </cell>
          <cell r="D144">
            <v>623.04999999999995</v>
          </cell>
          <cell r="F144">
            <v>623.04999999999995</v>
          </cell>
        </row>
        <row r="145">
          <cell r="A145" t="str">
            <v>4993 САЛЯМИ ИТАЛЬЯНСКАЯ с/к в/у 1/250*8_120c ОСТАНКИНО</v>
          </cell>
          <cell r="D145">
            <v>567</v>
          </cell>
          <cell r="F145">
            <v>567</v>
          </cell>
        </row>
        <row r="146">
          <cell r="A146" t="str">
            <v>5246 ДОКТОРСКАЯ ПРЕМИУМ вар б/о мгс_30с ОСТАНКИНО</v>
          </cell>
          <cell r="D146">
            <v>86.5</v>
          </cell>
          <cell r="F146">
            <v>86.5</v>
          </cell>
        </row>
        <row r="147">
          <cell r="A147" t="str">
            <v>5341 СЕРВЕЛАТ ОХОТНИЧИЙ в/к в/у  ОСТАНКИНО</v>
          </cell>
          <cell r="D147">
            <v>517.1</v>
          </cell>
          <cell r="F147">
            <v>517.1</v>
          </cell>
        </row>
        <row r="148">
          <cell r="A148" t="str">
            <v>5483 ЭКСТРА Папа может с/к в/у 1/250 8шт.   ОСТАНКИНО</v>
          </cell>
          <cell r="D148">
            <v>1144</v>
          </cell>
          <cell r="F148">
            <v>1144</v>
          </cell>
        </row>
        <row r="149">
          <cell r="A149" t="str">
            <v>5544 Сервелат Финский в/к в/у_45с НОВАЯ ОСТАНКИНО</v>
          </cell>
          <cell r="D149">
            <v>1088.05</v>
          </cell>
          <cell r="F149">
            <v>1088.05</v>
          </cell>
        </row>
        <row r="150">
          <cell r="A150" t="str">
            <v>5682 САЛЯМИ МЕЛКОЗЕРНЕНАЯ с/к в/у 1/120_60с   ОСТАНКИНО</v>
          </cell>
          <cell r="D150">
            <v>3868</v>
          </cell>
          <cell r="F150">
            <v>3868</v>
          </cell>
        </row>
        <row r="151">
          <cell r="A151" t="str">
            <v>5698 СЫТНЫЕ Папа может сар б/о мгс 1*3_Маяк  ОСТАНКИНО</v>
          </cell>
          <cell r="D151">
            <v>479.3</v>
          </cell>
          <cell r="F151">
            <v>479.3</v>
          </cell>
        </row>
        <row r="152">
          <cell r="A152" t="str">
            <v>5706 АРОМАТНАЯ Папа может с/к в/у 1/250 8шт.  ОСТАНКИНО</v>
          </cell>
          <cell r="D152">
            <v>1219</v>
          </cell>
          <cell r="F152">
            <v>1219</v>
          </cell>
        </row>
        <row r="153">
          <cell r="A153" t="str">
            <v>5708 ПОСОЛЬСКАЯ Папа может с/к в/у ОСТАНКИНО</v>
          </cell>
          <cell r="D153">
            <v>54.9</v>
          </cell>
          <cell r="F153">
            <v>54.9</v>
          </cell>
        </row>
        <row r="154">
          <cell r="A154" t="str">
            <v>5820 СЛИВОЧНЫЕ Папа может сос п/о мгс 2*2_45с   ОСТАНКИНО</v>
          </cell>
          <cell r="D154">
            <v>194.6</v>
          </cell>
          <cell r="F154">
            <v>194.6</v>
          </cell>
        </row>
        <row r="155">
          <cell r="A155" t="str">
            <v>5851 ЭКСТРА Папа может вар п/о   ОСТАНКИНО</v>
          </cell>
          <cell r="D155">
            <v>346.75</v>
          </cell>
          <cell r="F155">
            <v>346.75</v>
          </cell>
        </row>
        <row r="156">
          <cell r="A156" t="str">
            <v>5931 ОХОТНИЧЬЯ Папа может с/к в/у 1/220 8шт.   ОСТАНКИНО</v>
          </cell>
          <cell r="D156">
            <v>1313</v>
          </cell>
          <cell r="F156">
            <v>1313</v>
          </cell>
        </row>
        <row r="157">
          <cell r="A157" t="str">
            <v>5992 ВРЕМЯ ОКРОШКИ Папа может вар п/о 0.4кг   ОСТАНКИНО</v>
          </cell>
          <cell r="D157">
            <v>1047</v>
          </cell>
          <cell r="F157">
            <v>1047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6</v>
          </cell>
          <cell r="F159">
            <v>6</v>
          </cell>
        </row>
        <row r="160">
          <cell r="A160" t="str">
            <v>6113 СОЧНЫЕ сос п/о мгс 1*6_Ашан  ОСТАНКИНО</v>
          </cell>
          <cell r="D160">
            <v>2668.9</v>
          </cell>
          <cell r="F160">
            <v>2668.9</v>
          </cell>
        </row>
        <row r="161">
          <cell r="A161" t="str">
            <v>6206 СВИНИНА ПО-ДОМАШНЕМУ к/в мл/к в/у 0.3кг  ОСТАНКИНО</v>
          </cell>
          <cell r="D161">
            <v>753</v>
          </cell>
          <cell r="F161">
            <v>753</v>
          </cell>
        </row>
        <row r="162">
          <cell r="A162" t="str">
            <v>6228 МЯСНОЕ АССОРТИ к/з с/н мгс 1/90 10шт.  ОСТАНКИНО</v>
          </cell>
          <cell r="D162">
            <v>586</v>
          </cell>
          <cell r="F162">
            <v>586</v>
          </cell>
        </row>
        <row r="163">
          <cell r="A163" t="str">
            <v>6247 ДОМАШНЯЯ Папа может вар п/о 0,4кг 8шт.  ОСТАНКИНО</v>
          </cell>
          <cell r="D163">
            <v>264</v>
          </cell>
          <cell r="F163">
            <v>264</v>
          </cell>
        </row>
        <row r="164">
          <cell r="A164" t="str">
            <v>6268 ГОВЯЖЬЯ Папа может вар п/о 0,4кг 8 шт.  ОСТАНКИНО</v>
          </cell>
          <cell r="D164">
            <v>462</v>
          </cell>
          <cell r="F164">
            <v>462</v>
          </cell>
        </row>
        <row r="165">
          <cell r="A165" t="str">
            <v>6303 МЯСНЫЕ Папа может сос п/о мгс 1.5*3  ОСТАНКИНО</v>
          </cell>
          <cell r="D165">
            <v>612.6</v>
          </cell>
          <cell r="F165">
            <v>612.6</v>
          </cell>
        </row>
        <row r="166">
          <cell r="A166" t="str">
            <v>6325 ДОКТОРСКАЯ ПРЕМИУМ вар п/о 0.4кг 8шт.  ОСТАНКИНО</v>
          </cell>
          <cell r="D166">
            <v>1078</v>
          </cell>
          <cell r="F166">
            <v>1078</v>
          </cell>
        </row>
        <row r="167">
          <cell r="A167" t="str">
            <v>6333 МЯСНАЯ Папа может вар п/о 0.4кг 8шт.  ОСТАНКИНО</v>
          </cell>
          <cell r="D167">
            <v>7259</v>
          </cell>
          <cell r="F167">
            <v>7259</v>
          </cell>
        </row>
        <row r="168">
          <cell r="A168" t="str">
            <v>6340 ДОМАШНИЙ РЕЦЕПТ Коровино 0.5кг 8шт.  ОСТАНКИНО</v>
          </cell>
          <cell r="D168">
            <v>1157</v>
          </cell>
          <cell r="F168">
            <v>1159</v>
          </cell>
        </row>
        <row r="169">
          <cell r="A169" t="str">
            <v>6341 ДОМАШНИЙ РЕЦЕПТ СО ШПИКОМ Коровино 0.5кг  ОСТАНКИНО</v>
          </cell>
          <cell r="D169">
            <v>108</v>
          </cell>
          <cell r="F169">
            <v>108</v>
          </cell>
        </row>
        <row r="170">
          <cell r="A170" t="str">
            <v>6353 ЭКСТРА Папа может вар п/о 0.4кг 8шт.  ОСТАНКИНО</v>
          </cell>
          <cell r="D170">
            <v>2702</v>
          </cell>
          <cell r="F170">
            <v>2702</v>
          </cell>
        </row>
        <row r="171">
          <cell r="A171" t="str">
            <v>6392 ФИЛЕЙНАЯ Папа может вар п/о 0.4кг. ОСТАНКИНО</v>
          </cell>
          <cell r="D171">
            <v>5342</v>
          </cell>
          <cell r="F171">
            <v>5342</v>
          </cell>
        </row>
        <row r="172">
          <cell r="A172" t="str">
            <v>6426 КЛАССИЧЕСКАЯ ПМ вар п/о 0.3кг 8шт.  ОСТАНКИНО</v>
          </cell>
          <cell r="D172">
            <v>1606</v>
          </cell>
          <cell r="F172">
            <v>1606</v>
          </cell>
        </row>
        <row r="173">
          <cell r="A173" t="str">
            <v>6453 ЭКСТРА Папа может с/к с/н в/у 1/100 14шт.   ОСТАНКИНО</v>
          </cell>
          <cell r="D173">
            <v>3124</v>
          </cell>
          <cell r="F173">
            <v>3124</v>
          </cell>
        </row>
        <row r="174">
          <cell r="A174" t="str">
            <v>6454 АРОМАТНАЯ с/к с/н в/у 1/100 14шт.  ОСТАНКИНО</v>
          </cell>
          <cell r="D174">
            <v>2549</v>
          </cell>
          <cell r="F174">
            <v>2549</v>
          </cell>
        </row>
        <row r="175">
          <cell r="A175" t="str">
            <v>6459 СЕРВЕЛАТ ШВЕЙЦАРСК. в/к с/н в/у 1/100*10  ОСТАНКИНО</v>
          </cell>
          <cell r="D175">
            <v>60</v>
          </cell>
          <cell r="F175">
            <v>60</v>
          </cell>
        </row>
        <row r="176">
          <cell r="A176" t="str">
            <v>6470 ВЕТЧ.МРАМОРНАЯ в/у_45с  ОСТАНКИНО</v>
          </cell>
          <cell r="D176">
            <v>12.1</v>
          </cell>
          <cell r="F176">
            <v>12.1</v>
          </cell>
        </row>
        <row r="177">
          <cell r="A177" t="str">
            <v>6527 ШПИКАЧКИ СОЧНЫЕ ПМ сар б/о мгс 1*3 45с ОСТАНКИНО</v>
          </cell>
          <cell r="D177">
            <v>561</v>
          </cell>
          <cell r="F177">
            <v>561</v>
          </cell>
        </row>
        <row r="178">
          <cell r="A178" t="str">
            <v>6528 ШПИКАЧКИ СОЧНЫЕ ПМ сар б/о мгс 0.4кг 45с  ОСТАНКИНО</v>
          </cell>
          <cell r="D178">
            <v>129</v>
          </cell>
          <cell r="F178">
            <v>129</v>
          </cell>
        </row>
        <row r="179">
          <cell r="A179" t="str">
            <v>6586 МРАМОРНАЯ И БАЛЫКОВАЯ в/к с/н мгс 1/90 ОСТАНКИНО</v>
          </cell>
          <cell r="D179">
            <v>371</v>
          </cell>
          <cell r="F179">
            <v>371</v>
          </cell>
        </row>
        <row r="180">
          <cell r="A180" t="str">
            <v>6602 БАВАРСКИЕ ПМ сос ц/о мгс 0,35кг 8шт.  ОСТАНКИНО</v>
          </cell>
          <cell r="D180">
            <v>327</v>
          </cell>
          <cell r="F180">
            <v>327</v>
          </cell>
        </row>
        <row r="181">
          <cell r="A181" t="str">
            <v>6661 СОЧНЫЙ ГРИЛЬ ПМ сос п/о мгс 1.5*4_Маяк  ОСТАНКИНО</v>
          </cell>
          <cell r="D181">
            <v>91.5</v>
          </cell>
          <cell r="F181">
            <v>91.5</v>
          </cell>
        </row>
        <row r="182">
          <cell r="A182" t="str">
            <v>6666 БОЯНСКАЯ Папа может п/к в/у 0,28кг 8 шт. ОСТАНКИНО</v>
          </cell>
          <cell r="D182">
            <v>1743</v>
          </cell>
          <cell r="F182">
            <v>1743</v>
          </cell>
        </row>
        <row r="183">
          <cell r="A183" t="str">
            <v>6683 СЕРВЕЛАТ ЗЕРНИСТЫЙ ПМ в/к в/у 0,35кг  ОСТАНКИНО</v>
          </cell>
          <cell r="D183">
            <v>4609</v>
          </cell>
          <cell r="F183">
            <v>4609</v>
          </cell>
        </row>
        <row r="184">
          <cell r="A184" t="str">
            <v>6684 СЕРВЕЛАТ КАРЕЛЬСКИЙ ПМ в/к в/у 0.28кг  ОСТАНКИНО</v>
          </cell>
          <cell r="D184">
            <v>3571</v>
          </cell>
          <cell r="F184">
            <v>3571</v>
          </cell>
        </row>
        <row r="185">
          <cell r="A185" t="str">
            <v>6689 СЕРВЕЛАТ ОХОТНИЧИЙ ПМ в/к в/у 0,35кг 8шт  ОСТАНКИНО</v>
          </cell>
          <cell r="D185">
            <v>5408</v>
          </cell>
          <cell r="F185">
            <v>5408</v>
          </cell>
        </row>
        <row r="186">
          <cell r="A186" t="str">
            <v>6697 СЕРВЕЛАТ ФИНСКИЙ ПМ в/к в/у 0,35кг 8шт.  ОСТАНКИНО</v>
          </cell>
          <cell r="D186">
            <v>7575</v>
          </cell>
          <cell r="F186">
            <v>7575</v>
          </cell>
        </row>
        <row r="187">
          <cell r="A187" t="str">
            <v>6713 СОЧНЫЙ ГРИЛЬ ПМ сос п/о мгс 0.41кг 8шт.  ОСТАНКИНО</v>
          </cell>
          <cell r="D187">
            <v>2112</v>
          </cell>
          <cell r="F187">
            <v>2132</v>
          </cell>
        </row>
        <row r="188">
          <cell r="A188" t="str">
            <v>6722 СОЧНЫЕ ПМ сос п/о мгс 0,41кг 10шт.  ОСТАНКИНО</v>
          </cell>
          <cell r="D188">
            <v>9166</v>
          </cell>
          <cell r="F188">
            <v>9166</v>
          </cell>
        </row>
        <row r="189">
          <cell r="A189" t="str">
            <v>6726 СЛИВОЧНЫЕ ПМ сос п/о мгс 0.41кг 10шт.  ОСТАНКИНО</v>
          </cell>
          <cell r="D189">
            <v>4673</v>
          </cell>
          <cell r="F189">
            <v>4673</v>
          </cell>
        </row>
        <row r="190">
          <cell r="A190" t="str">
            <v>6734 ОСОБАЯ СО ШПИКОМ Коровино (в сетке) 0,5кг ОСТАНКИНО</v>
          </cell>
          <cell r="D190">
            <v>8</v>
          </cell>
          <cell r="F190">
            <v>8</v>
          </cell>
        </row>
        <row r="191">
          <cell r="A191" t="str">
            <v>6747 РУССКАЯ ПРЕМИУМ ПМ вар ф/о в/у  ОСТАНКИНО</v>
          </cell>
          <cell r="D191">
            <v>49.5</v>
          </cell>
          <cell r="F191">
            <v>49.5</v>
          </cell>
        </row>
        <row r="192">
          <cell r="A192" t="str">
            <v>6759 МОЛОЧНЫЕ ГОСТ сос ц/о мгс 0.4кг 7шт.  ОСТАНКИНО</v>
          </cell>
          <cell r="D192">
            <v>74</v>
          </cell>
          <cell r="F192">
            <v>74</v>
          </cell>
        </row>
        <row r="193">
          <cell r="A193" t="str">
            <v>6761 МОЛОЧНЫЕ ГОСТ сос ц/о мгс 1*4  ОСТАНКИНО</v>
          </cell>
          <cell r="D193">
            <v>24.5</v>
          </cell>
          <cell r="F193">
            <v>24.5</v>
          </cell>
        </row>
        <row r="194">
          <cell r="A194" t="str">
            <v>6762 СЛИВОЧНЫЕ сос ц/о мгс 0.41кг 8шт.  ОСТАНКИНО</v>
          </cell>
          <cell r="D194">
            <v>260</v>
          </cell>
          <cell r="F194">
            <v>260</v>
          </cell>
        </row>
        <row r="195">
          <cell r="A195" t="str">
            <v>6764 СЛИВОЧНЫЕ сос ц/о мгс 1*4  ОСТАНКИНО</v>
          </cell>
          <cell r="D195">
            <v>29</v>
          </cell>
          <cell r="F195">
            <v>29</v>
          </cell>
        </row>
        <row r="196">
          <cell r="A196" t="str">
            <v>6765 РУБЛЕНЫЕ сос ц/о мгс 0.36кг 6шт.  ОСТАНКИНО</v>
          </cell>
          <cell r="D196">
            <v>1050</v>
          </cell>
          <cell r="F196">
            <v>1050</v>
          </cell>
        </row>
        <row r="197">
          <cell r="A197" t="str">
            <v>6767 РУБЛЕНЫЕ сос ц/о мгс 1*4  ОСТАНКИНО</v>
          </cell>
          <cell r="D197">
            <v>71.2</v>
          </cell>
          <cell r="F197">
            <v>71.2</v>
          </cell>
        </row>
        <row r="198">
          <cell r="A198" t="str">
            <v>6768 С СЫРОМ сос ц/о мгс 0.41кг 6шт.  ОСТАНКИНО</v>
          </cell>
          <cell r="D198">
            <v>260</v>
          </cell>
          <cell r="F198">
            <v>260</v>
          </cell>
        </row>
        <row r="199">
          <cell r="A199" t="str">
            <v>6770 ИСПАНСКИЕ сос ц/о мгс 0.41кг 6шт.  ОСТАНКИНО</v>
          </cell>
          <cell r="D199">
            <v>187</v>
          </cell>
          <cell r="F199">
            <v>187</v>
          </cell>
        </row>
        <row r="200">
          <cell r="A200" t="str">
            <v>6773 САЛЯМИ Папа может п/к в/у 0,28кг 8шт.  ОСТАНКИНО</v>
          </cell>
          <cell r="D200">
            <v>722</v>
          </cell>
          <cell r="F200">
            <v>722</v>
          </cell>
        </row>
        <row r="201">
          <cell r="A201" t="str">
            <v>6777 МЯСНЫЕ С ГОВЯДИНОЙ ПМ сос п/о мгс 0.4кг  ОСТАНКИНО</v>
          </cell>
          <cell r="D201">
            <v>2008</v>
          </cell>
          <cell r="F201">
            <v>2008</v>
          </cell>
        </row>
        <row r="202">
          <cell r="A202" t="str">
            <v>6785 ВЕНСКАЯ САЛЯМИ п/к в/у 0.33кг 8шт.  ОСТАНКИНО</v>
          </cell>
          <cell r="D202">
            <v>705</v>
          </cell>
          <cell r="F202">
            <v>705</v>
          </cell>
        </row>
        <row r="203">
          <cell r="A203" t="str">
            <v>6786 ВЕНСКАЯ САЛЯМИ п/к в/у  ОСТАНКИНО</v>
          </cell>
          <cell r="D203">
            <v>13.6</v>
          </cell>
          <cell r="F203">
            <v>13.6</v>
          </cell>
        </row>
        <row r="204">
          <cell r="A204" t="str">
            <v>6787 СЕРВЕЛАТ КРЕМЛЕВСКИЙ в/к в/у 0,33кг 8шт.  ОСТАНКИНО</v>
          </cell>
          <cell r="D204">
            <v>314</v>
          </cell>
          <cell r="F204">
            <v>314</v>
          </cell>
        </row>
        <row r="205">
          <cell r="A205" t="str">
            <v>6788 СЕРВЕЛАТ КРЕМЛЕВСКИЙ в/к в/у  ОСТАНКИНО</v>
          </cell>
          <cell r="D205">
            <v>7.6</v>
          </cell>
          <cell r="F205">
            <v>7.6</v>
          </cell>
        </row>
        <row r="206">
          <cell r="A206" t="str">
            <v>6790 СЕРВЕЛАТ ЕВРОПЕЙСКИЙ в/к в/у  ОСТАНКИНО</v>
          </cell>
          <cell r="D206">
            <v>1.4</v>
          </cell>
          <cell r="F206">
            <v>1.4</v>
          </cell>
        </row>
        <row r="207">
          <cell r="A207" t="str">
            <v>6791 СЕРВЕЛАТ ПРЕМИУМ в/к в/у 0,33кг 8шт.  ОСТАНКИНО</v>
          </cell>
          <cell r="D207">
            <v>16</v>
          </cell>
          <cell r="F207">
            <v>16</v>
          </cell>
        </row>
        <row r="208">
          <cell r="A208" t="str">
            <v>6793 БАЛЫКОВАЯ в/к в/у 0,33кг 8шт.  ОСТАНКИНО</v>
          </cell>
          <cell r="D208">
            <v>1093</v>
          </cell>
          <cell r="F208">
            <v>1093</v>
          </cell>
        </row>
        <row r="209">
          <cell r="A209" t="str">
            <v>6794 БАЛЫКОВАЯ в/к в/у  ОСТАНКИНО</v>
          </cell>
          <cell r="D209">
            <v>35.700000000000003</v>
          </cell>
          <cell r="F209">
            <v>35.700000000000003</v>
          </cell>
        </row>
        <row r="210">
          <cell r="A210" t="str">
            <v>6795 ОСТАНКИНСКАЯ в/к в/у 0,33кг 8шт.  ОСТАНКИНО</v>
          </cell>
          <cell r="D210">
            <v>70</v>
          </cell>
          <cell r="F210">
            <v>70</v>
          </cell>
        </row>
        <row r="211">
          <cell r="A211" t="str">
            <v>6807 СЕРВЕЛАТ ЕВРОПЕЙСКИЙ в/к в/у 0,33кг 8шт.  ОСТАНКИНО</v>
          </cell>
          <cell r="D211">
            <v>265</v>
          </cell>
          <cell r="F211">
            <v>265</v>
          </cell>
        </row>
        <row r="212">
          <cell r="A212" t="str">
            <v>6829 МОЛОЧНЫЕ КЛАССИЧЕСКИЕ сос п/о мгс 2*4_С  ОСТАНКИНО</v>
          </cell>
          <cell r="D212">
            <v>833.2</v>
          </cell>
          <cell r="F212">
            <v>833.2</v>
          </cell>
        </row>
        <row r="213">
          <cell r="A213" t="str">
            <v>6834 ПОСОЛЬСКАЯ ПМ с/к с/н в/у 1/100 10шт.  ОСТАНКИНО</v>
          </cell>
          <cell r="D213">
            <v>792</v>
          </cell>
          <cell r="F213">
            <v>792</v>
          </cell>
        </row>
        <row r="214">
          <cell r="A214" t="str">
            <v>6837 ФИЛЕЙНЫЕ Папа Может сос ц/о мгс 0.4кг  ОСТАНКИНО</v>
          </cell>
          <cell r="D214">
            <v>1701</v>
          </cell>
          <cell r="F214">
            <v>1701</v>
          </cell>
        </row>
        <row r="215">
          <cell r="A215" t="str">
            <v>6852 МОЛОЧНЫЕ ПРЕМИУМ ПМ сос п/о в/ у 1/350  ОСТАНКИНО</v>
          </cell>
          <cell r="D215">
            <v>4071</v>
          </cell>
          <cell r="F215">
            <v>4071</v>
          </cell>
        </row>
        <row r="216">
          <cell r="A216" t="str">
            <v>6853 МОЛОЧНЫЕ ПРЕМИУМ ПМ сос п/о мгс 1*6  ОСТАНКИНО</v>
          </cell>
          <cell r="D216">
            <v>203.2</v>
          </cell>
          <cell r="F216">
            <v>203.2</v>
          </cell>
        </row>
        <row r="217">
          <cell r="A217" t="str">
            <v>6854 МОЛОЧНЫЕ ПРЕМИУМ ПМ сос п/о мгс 0.6кг  ОСТАНКИНО</v>
          </cell>
          <cell r="D217">
            <v>615</v>
          </cell>
          <cell r="F217">
            <v>615</v>
          </cell>
        </row>
        <row r="218">
          <cell r="A218" t="str">
            <v>6861 ДОМАШНИЙ РЕЦЕПТ Коровино вар п/о  ОСТАНКИНО</v>
          </cell>
          <cell r="D218">
            <v>945</v>
          </cell>
          <cell r="F218">
            <v>945</v>
          </cell>
        </row>
        <row r="219">
          <cell r="A219" t="str">
            <v>6862 ДОМАШНИЙ РЕЦЕПТ СО ШПИК. Коровино вар п/о  ОСТАНКИНО</v>
          </cell>
          <cell r="D219">
            <v>80.599999999999994</v>
          </cell>
          <cell r="F219">
            <v>80.599999999999994</v>
          </cell>
        </row>
        <row r="220">
          <cell r="A220" t="str">
            <v>6865 ВЕТЧ.НЕЖНАЯ Коровино п/о  ОСТАНКИНО</v>
          </cell>
          <cell r="D220">
            <v>438.6</v>
          </cell>
          <cell r="F220">
            <v>438.6</v>
          </cell>
        </row>
        <row r="221">
          <cell r="A221" t="str">
            <v>6870 С ГОВЯДИНОЙ СН сос п/о мгс 1*6  ОСТАНКИНО</v>
          </cell>
          <cell r="D221">
            <v>95.1</v>
          </cell>
          <cell r="F221">
            <v>95.1</v>
          </cell>
        </row>
        <row r="222">
          <cell r="A222" t="str">
            <v>6903 СОЧНЫЕ ПМ сос п/о мгс 0.41кг_osu  ОСТАНКИНО</v>
          </cell>
          <cell r="D222">
            <v>29</v>
          </cell>
          <cell r="F222">
            <v>29</v>
          </cell>
        </row>
        <row r="223">
          <cell r="A223" t="str">
            <v>6919 БЕКОН с/к с/н в/у 1/180 10шт.  ОСТАНКИНО</v>
          </cell>
          <cell r="D223">
            <v>681</v>
          </cell>
          <cell r="F223">
            <v>681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356</v>
          </cell>
          <cell r="F224">
            <v>356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504</v>
          </cell>
          <cell r="F225">
            <v>504</v>
          </cell>
        </row>
        <row r="226">
          <cell r="A226" t="str">
            <v>БОНУС ДОМАШНИЙ РЕЦЕПТ Коровино 0.5кг 8шт. (6305)</v>
          </cell>
          <cell r="D226">
            <v>34</v>
          </cell>
          <cell r="F226">
            <v>34</v>
          </cell>
        </row>
        <row r="227">
          <cell r="A227" t="str">
            <v>БОНУС ДОМАШНИЙ РЕЦЕПТ Коровино вар п/о (5324)</v>
          </cell>
          <cell r="D227">
            <v>48</v>
          </cell>
          <cell r="F227">
            <v>48</v>
          </cell>
        </row>
        <row r="228">
          <cell r="A228" t="str">
            <v>БОНУС СОЧНЫЕ сос п/о мгс 0.41кг_UZ (6087)  ОСТАНКИНО</v>
          </cell>
          <cell r="D228">
            <v>216</v>
          </cell>
          <cell r="F228">
            <v>216</v>
          </cell>
        </row>
        <row r="229">
          <cell r="A229" t="str">
            <v>БОНУС СОЧНЫЕ сос п/о мгс 1*6_UZ (6088)  ОСТАНКИНО</v>
          </cell>
          <cell r="D229">
            <v>303</v>
          </cell>
          <cell r="F229">
            <v>303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1814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2.1</v>
          </cell>
        </row>
        <row r="232">
          <cell r="A232" t="str">
            <v>БОНУС_320  Ветчина Нежная ТМ Зареченские,большой батон, ВЕС ПОКОМ</v>
          </cell>
          <cell r="D232">
            <v>5.2</v>
          </cell>
          <cell r="F232">
            <v>5.2</v>
          </cell>
        </row>
        <row r="233">
          <cell r="A233" t="str">
            <v>БОНУС_Колбаса вареная Филейская ТМ Вязанка. ВЕС  ПОКОМ</v>
          </cell>
          <cell r="F233">
            <v>531.36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642</v>
          </cell>
        </row>
        <row r="235">
          <cell r="A235" t="str">
            <v>БОНУС_Мини-чебуречки с мясом  0,3кг ТМ Зареченские  ПОКОМ</v>
          </cell>
          <cell r="D235">
            <v>4</v>
          </cell>
          <cell r="F235">
            <v>4</v>
          </cell>
        </row>
        <row r="236">
          <cell r="A236" t="str">
            <v>БОНУС_Пельмени Бульмени с говядиной и свининой Наваристые 2,7кг Горячая штучка ВЕС  ПОКОМ</v>
          </cell>
          <cell r="F236">
            <v>167.40199999999999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531</v>
          </cell>
        </row>
        <row r="238">
          <cell r="A238" t="str">
            <v>БОНУС_Сервелат Фирменный в/к 0,10 кг.шт. нарезка (лоток с ср.защ.атм.)  СПК</v>
          </cell>
          <cell r="D238">
            <v>21</v>
          </cell>
          <cell r="F238">
            <v>21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40</v>
          </cell>
          <cell r="F239">
            <v>40</v>
          </cell>
        </row>
        <row r="240">
          <cell r="A240" t="str">
            <v>Бутербродная вареная 0,47 кг шт.  СПК</v>
          </cell>
          <cell r="D240">
            <v>47</v>
          </cell>
          <cell r="F240">
            <v>47</v>
          </cell>
        </row>
        <row r="241">
          <cell r="A241" t="str">
            <v>Вацлавская п/к (черева) 390 гр.шт. термоус.пак  СПК</v>
          </cell>
          <cell r="D241">
            <v>38</v>
          </cell>
          <cell r="F241">
            <v>38</v>
          </cell>
        </row>
        <row r="242">
          <cell r="A242" t="str">
            <v>Готовые бельмеши сочные с мясом ТМ Горячая штучка 0,3кг зам  ПОКОМ</v>
          </cell>
          <cell r="D242">
            <v>7</v>
          </cell>
          <cell r="F242">
            <v>42</v>
          </cell>
        </row>
        <row r="243">
          <cell r="A243" t="str">
            <v>Готовые чебуманы с говядиной 0,28кг ТМ Горячая штучка  ПОКОМ</v>
          </cell>
          <cell r="F243">
            <v>29</v>
          </cell>
        </row>
        <row r="244">
          <cell r="A244" t="str">
            <v>Готовые чебупели острые с мясом Горячая штучка 0,3 кг зам  ПОКОМ</v>
          </cell>
          <cell r="F244">
            <v>547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1263</v>
          </cell>
          <cell r="F245">
            <v>3726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8</v>
          </cell>
          <cell r="F246">
            <v>1727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442</v>
          </cell>
        </row>
        <row r="248">
          <cell r="A248" t="str">
            <v>Готовые чебуреки со свининой и говядиной Гор.шт.0,36 кг зам.  ПОКОМ</v>
          </cell>
          <cell r="F248">
            <v>1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19</v>
          </cell>
          <cell r="F249">
            <v>20</v>
          </cell>
        </row>
        <row r="250">
          <cell r="A250" t="str">
            <v>Гуцульская с/к "КолбасГрад" 160 гр.шт. термоус. пак  СПК</v>
          </cell>
          <cell r="D250">
            <v>82</v>
          </cell>
          <cell r="F250">
            <v>84</v>
          </cell>
        </row>
        <row r="251">
          <cell r="A251" t="str">
            <v>Дельгаро с/в "Эликатессе" 140 гр.шт.  СПК</v>
          </cell>
          <cell r="D251">
            <v>97</v>
          </cell>
          <cell r="F251">
            <v>97</v>
          </cell>
        </row>
        <row r="252">
          <cell r="A252" t="str">
            <v>Деревенская рубленая вареная 350 гр.шт. термоус. пак.  СПК</v>
          </cell>
          <cell r="D252">
            <v>45</v>
          </cell>
          <cell r="F252">
            <v>45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366</v>
          </cell>
          <cell r="F253">
            <v>366</v>
          </cell>
        </row>
        <row r="254">
          <cell r="A254" t="str">
            <v>Докторская вареная в/с  СПК</v>
          </cell>
          <cell r="D254">
            <v>5</v>
          </cell>
          <cell r="F254">
            <v>5</v>
          </cell>
        </row>
        <row r="255">
          <cell r="A255" t="str">
            <v>Докторская вареная в/с 0,47 кг шт.  СПК</v>
          </cell>
          <cell r="D255">
            <v>49</v>
          </cell>
          <cell r="F255">
            <v>51</v>
          </cell>
        </row>
        <row r="256">
          <cell r="A256" t="str">
            <v>Докторская вареная термоус.пак. "Высокий вкус"  СПК</v>
          </cell>
          <cell r="D256">
            <v>169.5</v>
          </cell>
          <cell r="F256">
            <v>169.5</v>
          </cell>
        </row>
        <row r="257">
          <cell r="A257" t="str">
            <v>Жар-ладушки с клубникой и вишней ВЕС ТМ Зареченские  ПОКОМ</v>
          </cell>
          <cell r="F257">
            <v>7.4</v>
          </cell>
        </row>
        <row r="258">
          <cell r="A258" t="str">
            <v>Жар-ладушки с мясом ТМ Зареченские ВЕС ПОКОМ</v>
          </cell>
          <cell r="F258">
            <v>14.8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70.3</v>
          </cell>
        </row>
        <row r="261">
          <cell r="A261" t="str">
            <v>ЖАР-мени ВЕС ТМ Зареченские  ПОКОМ</v>
          </cell>
          <cell r="F261">
            <v>171.20099999999999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1172</v>
          </cell>
          <cell r="F263">
            <v>1172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1043</v>
          </cell>
          <cell r="F264">
            <v>1043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363</v>
          </cell>
          <cell r="F265">
            <v>363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71</v>
          </cell>
          <cell r="F266">
            <v>71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4</v>
          </cell>
          <cell r="F267">
            <v>736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1357</v>
          </cell>
        </row>
        <row r="269">
          <cell r="A269" t="str">
            <v>Ла Фаворте с/в "Эликатессе" 140 гр.шт.  СПК</v>
          </cell>
          <cell r="D269">
            <v>253</v>
          </cell>
          <cell r="F269">
            <v>253</v>
          </cell>
        </row>
        <row r="270">
          <cell r="A270" t="str">
            <v>Ливерная Печеночная "Просто выгодно" 0,3 кг.шт.  СПК</v>
          </cell>
          <cell r="D270">
            <v>56</v>
          </cell>
          <cell r="F270">
            <v>56</v>
          </cell>
        </row>
        <row r="271">
          <cell r="A271" t="str">
            <v>Любительская вареная термоус.пак. "Высокий вкус"  СПК</v>
          </cell>
          <cell r="D271">
            <v>75.5</v>
          </cell>
          <cell r="F271">
            <v>75.5</v>
          </cell>
        </row>
        <row r="272">
          <cell r="A272" t="str">
            <v>Мини-пицца с ветчиной и сыром 0,3кг ТМ Зареченские  ПОКОМ</v>
          </cell>
          <cell r="D272">
            <v>19</v>
          </cell>
          <cell r="F272">
            <v>77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14.6</v>
          </cell>
        </row>
        <row r="274">
          <cell r="A274" t="str">
            <v>Мини-сосиски в тесте "Фрайпики" 3,7кг ВЕС,  ПОКОМ</v>
          </cell>
          <cell r="F274">
            <v>20.9</v>
          </cell>
        </row>
        <row r="275">
          <cell r="A275" t="str">
            <v>Мини-сосиски в тесте "Фрайпики" 3,7кг ВЕС, ТМ Зареченские  ПОКОМ</v>
          </cell>
          <cell r="F275">
            <v>12.4</v>
          </cell>
        </row>
        <row r="276">
          <cell r="A276" t="str">
            <v>Мини-сосиски в тесте 0,3кг ТМ Зареченские  ПОКОМ</v>
          </cell>
          <cell r="D276">
            <v>17</v>
          </cell>
          <cell r="F276">
            <v>65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228.70099999999999</v>
          </cell>
        </row>
        <row r="278">
          <cell r="A278" t="str">
            <v>Мини-чебуречки с мясом  0,3кг ТМ Зареченские  ПОКОМ</v>
          </cell>
          <cell r="D278">
            <v>11</v>
          </cell>
          <cell r="F278">
            <v>99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10</v>
          </cell>
          <cell r="F279">
            <v>94</v>
          </cell>
        </row>
        <row r="280">
          <cell r="A280" t="str">
            <v>Мини-шарики с курочкой и сыром ТМ Зареченские ВЕС  ПОКОМ</v>
          </cell>
          <cell r="F280">
            <v>235.4</v>
          </cell>
        </row>
        <row r="281">
          <cell r="A281" t="str">
            <v>Мусульманская вареная "Просто выгодно"  СПК</v>
          </cell>
          <cell r="D281">
            <v>21</v>
          </cell>
          <cell r="F281">
            <v>21</v>
          </cell>
        </row>
        <row r="282">
          <cell r="A282" t="str">
            <v>Мусульманская п/к "Просто выгодно" термофор.пак.  СПК</v>
          </cell>
          <cell r="D282">
            <v>0.5</v>
          </cell>
          <cell r="F282">
            <v>0.5</v>
          </cell>
        </row>
        <row r="283">
          <cell r="A283" t="str">
            <v>Наггетсы Foodgital 0,25кг ТМ Горячая штучка  ПОКОМ</v>
          </cell>
          <cell r="F283">
            <v>109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7</v>
          </cell>
          <cell r="F284">
            <v>3059</v>
          </cell>
        </row>
        <row r="285">
          <cell r="A285" t="str">
            <v>Наггетсы Курушки 0,25кг ТМ Стародворье  ПОКОМ</v>
          </cell>
          <cell r="F285">
            <v>16</v>
          </cell>
        </row>
        <row r="286">
          <cell r="A286" t="str">
            <v>Наггетсы Нагетосы Сочная курочка со сладкой паприкой  0,25 кг ПОКОМ</v>
          </cell>
          <cell r="F286">
            <v>12</v>
          </cell>
        </row>
        <row r="287">
          <cell r="A287" t="str">
            <v>Наггетсы Нагетосы Сочная курочка со сметаной и зеленью ТМ Горячая штучка 0,25 ПОКОМ</v>
          </cell>
          <cell r="F287">
            <v>29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</v>
          </cell>
          <cell r="F288">
            <v>2005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16</v>
          </cell>
          <cell r="F289">
            <v>2334</v>
          </cell>
        </row>
        <row r="290">
          <cell r="A290" t="str">
            <v>Наггетсы с куриным филе и сыром ТМ Вязанка 0,25 кг ПОКОМ</v>
          </cell>
          <cell r="F290">
            <v>923</v>
          </cell>
        </row>
        <row r="291">
          <cell r="A291" t="str">
            <v>Наггетсы Хрустящие 0,3кг ТМ Зареченские  ПОКОМ</v>
          </cell>
          <cell r="D291">
            <v>30</v>
          </cell>
          <cell r="F291">
            <v>168</v>
          </cell>
        </row>
        <row r="292">
          <cell r="A292" t="str">
            <v>Наггетсы Хрустящие ТМ Зареченские. ВЕС ПОКОМ</v>
          </cell>
          <cell r="F292">
            <v>897.01199999999994</v>
          </cell>
        </row>
        <row r="293">
          <cell r="A293" t="str">
            <v>Новосибирская с/к 0,10 кг.шт. нарезка (лоток с ср.защ.атм.) "Высокий вкус"  СПК</v>
          </cell>
          <cell r="D293">
            <v>73</v>
          </cell>
          <cell r="F293">
            <v>73</v>
          </cell>
        </row>
        <row r="294">
          <cell r="A294" t="str">
            <v>Оригинальная с перцем с/к  СПК</v>
          </cell>
          <cell r="D294">
            <v>298.7</v>
          </cell>
          <cell r="F294">
            <v>298.7</v>
          </cell>
        </row>
        <row r="295">
          <cell r="A295" t="str">
            <v>Особая вареная  СПК</v>
          </cell>
          <cell r="D295">
            <v>3.5</v>
          </cell>
          <cell r="F295">
            <v>3.5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5</v>
          </cell>
          <cell r="F296">
            <v>5</v>
          </cell>
        </row>
        <row r="297">
          <cell r="A297" t="str">
            <v>Пельмени Grandmeni со сливочным маслом Горячая штучка 0,75 кг ПОКОМ</v>
          </cell>
          <cell r="F297">
            <v>178</v>
          </cell>
        </row>
        <row r="298">
          <cell r="A298" t="str">
            <v>Пельмени Бигбули #МЕГАВКУСИЩЕ с сочной грудинкой 0,43 кг  ПОКОМ</v>
          </cell>
          <cell r="F298">
            <v>110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1</v>
          </cell>
          <cell r="F299">
            <v>1092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263</v>
          </cell>
        </row>
        <row r="301">
          <cell r="A301" t="str">
            <v>Пельмени Бигбули с мясом, Горячая штучка 0,9кг  ПОКОМ</v>
          </cell>
          <cell r="D301">
            <v>464</v>
          </cell>
          <cell r="F301">
            <v>921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4</v>
          </cell>
          <cell r="F302">
            <v>896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355</v>
          </cell>
        </row>
        <row r="304">
          <cell r="A304" t="str">
            <v>Пельмени Бульмени Жюльен Горячая штучка 0,43  ПОКОМ</v>
          </cell>
          <cell r="D304">
            <v>3</v>
          </cell>
          <cell r="F304">
            <v>3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345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1471</v>
          </cell>
          <cell r="F306">
            <v>4048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1780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379.90199999999999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1293.5219999999999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70</v>
          </cell>
          <cell r="F310">
            <v>2467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7</v>
          </cell>
          <cell r="F311">
            <v>1268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D312">
            <v>20</v>
          </cell>
          <cell r="F312">
            <v>29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D313">
            <v>23</v>
          </cell>
          <cell r="F313">
            <v>68</v>
          </cell>
        </row>
        <row r="314">
          <cell r="A314" t="str">
            <v>Пельмени Жемчужные сфера 1,0кг ТМ Зареченские  ПОКОМ</v>
          </cell>
          <cell r="D314">
            <v>13</v>
          </cell>
          <cell r="F314">
            <v>31</v>
          </cell>
        </row>
        <row r="315">
          <cell r="A315" t="str">
            <v>Пельмени Медвежьи ушки с фермерскими сливками 0,7кг  ПОКОМ</v>
          </cell>
          <cell r="F315">
            <v>253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544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195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6</v>
          </cell>
          <cell r="F318">
            <v>1582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234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625.00099999999998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671</v>
          </cell>
        </row>
        <row r="323">
          <cell r="A323" t="str">
            <v>Пельмени Сочные сфера 0,8 кг ТМ Стародворье  ПОКОМ</v>
          </cell>
          <cell r="F323">
            <v>94</v>
          </cell>
        </row>
        <row r="324">
          <cell r="A324" t="str">
            <v>Пельмени Сочные сфера 0,9 кг ТМ Стародворье ПОКОМ</v>
          </cell>
          <cell r="F324">
            <v>2</v>
          </cell>
        </row>
        <row r="325">
          <cell r="A325" t="str">
            <v>Пельмени Татарские 0,4кг ТМ Особый рецепт  ПОКОМ</v>
          </cell>
          <cell r="F325">
            <v>82</v>
          </cell>
        </row>
        <row r="326">
          <cell r="A326" t="str">
            <v>Пипперони с/к "Эликатессе" 0,10 кг.шт.  СПК</v>
          </cell>
          <cell r="D326">
            <v>85</v>
          </cell>
          <cell r="F326">
            <v>85</v>
          </cell>
        </row>
        <row r="327">
          <cell r="A327" t="str">
            <v>Пирожки с мясом 0,3кг ТМ Зареченские  ПОКОМ</v>
          </cell>
          <cell r="D327">
            <v>14</v>
          </cell>
          <cell r="F327">
            <v>58</v>
          </cell>
        </row>
        <row r="328">
          <cell r="A328" t="str">
            <v>Пирожки с мясом 3,7кг ВЕС ТМ Зареченские  ПОКОМ</v>
          </cell>
          <cell r="F328">
            <v>273.803</v>
          </cell>
        </row>
        <row r="329">
          <cell r="A329" t="str">
            <v>Пирожки с мясом, картофелем и грибами 0,3кг ТМ Зареченские  ПОКОМ</v>
          </cell>
          <cell r="D329">
            <v>10</v>
          </cell>
          <cell r="F329">
            <v>32</v>
          </cell>
        </row>
        <row r="330">
          <cell r="A330" t="str">
            <v>Пирожки с яблоком и грушей 0,3кг ТМ Зареченские  ПОКОМ</v>
          </cell>
          <cell r="D330">
            <v>10</v>
          </cell>
          <cell r="F330">
            <v>22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29</v>
          </cell>
          <cell r="F331">
            <v>29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30</v>
          </cell>
          <cell r="F332">
            <v>30</v>
          </cell>
        </row>
        <row r="333">
          <cell r="A333" t="str">
            <v>Плавленый Сыр 45% "С грибами" СТМ "ПапаМожет 180гр  ОСТАНКИНО</v>
          </cell>
          <cell r="D333">
            <v>17</v>
          </cell>
          <cell r="F333">
            <v>17</v>
          </cell>
        </row>
        <row r="334">
          <cell r="A334" t="str">
            <v>Плавленый Сыр колбасный копченый 40% СТМ "ПапаМожет" 400 гр  ОСТАНКИНО</v>
          </cell>
          <cell r="D334">
            <v>2</v>
          </cell>
          <cell r="F334">
            <v>2</v>
          </cell>
        </row>
        <row r="335">
          <cell r="A335" t="str">
            <v>Покровская вареная 0,47 кг шт.  СПК</v>
          </cell>
          <cell r="D335">
            <v>24</v>
          </cell>
          <cell r="F335">
            <v>24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12</v>
          </cell>
          <cell r="F336">
            <v>12</v>
          </cell>
        </row>
        <row r="337">
          <cell r="A337" t="str">
            <v>Ричеза с/к 230 гр.шт.  СПК</v>
          </cell>
          <cell r="D337">
            <v>343</v>
          </cell>
          <cell r="F337">
            <v>343</v>
          </cell>
        </row>
        <row r="338">
          <cell r="A338" t="str">
            <v>Сальчетти с/к 230 гр.шт.  СПК</v>
          </cell>
          <cell r="D338">
            <v>300</v>
          </cell>
          <cell r="F338">
            <v>300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110</v>
          </cell>
          <cell r="F339">
            <v>111</v>
          </cell>
        </row>
        <row r="340">
          <cell r="A340" t="str">
            <v>Салями Трюфель с/в "Эликатессе" 0,16 кг.шт.  СПК</v>
          </cell>
          <cell r="D340">
            <v>221</v>
          </cell>
          <cell r="F340">
            <v>221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155</v>
          </cell>
          <cell r="F341">
            <v>155</v>
          </cell>
        </row>
        <row r="342">
          <cell r="A342" t="str">
            <v>Сардельки "Необыкновенные" (в ср.защ.атм.)  СПК</v>
          </cell>
          <cell r="D342">
            <v>15</v>
          </cell>
          <cell r="F342">
            <v>15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91.5</v>
          </cell>
          <cell r="F343">
            <v>92.614000000000004</v>
          </cell>
        </row>
        <row r="344">
          <cell r="A344" t="str">
            <v>Семейная с чесночком Экстра вареная  СПК</v>
          </cell>
          <cell r="D344">
            <v>39</v>
          </cell>
          <cell r="F344">
            <v>39</v>
          </cell>
        </row>
        <row r="345">
          <cell r="A345" t="str">
            <v>Семейная с чесночком Экстра вареная 0,5 кг.шт.  СПК</v>
          </cell>
          <cell r="D345">
            <v>4</v>
          </cell>
          <cell r="F345">
            <v>4</v>
          </cell>
        </row>
        <row r="346">
          <cell r="A346" t="str">
            <v>Сервелат Европейский в/к, в/с 0,38 кг.шт.термофор.пак  СПК</v>
          </cell>
          <cell r="D346">
            <v>12</v>
          </cell>
          <cell r="F346">
            <v>12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35</v>
          </cell>
          <cell r="F347">
            <v>39</v>
          </cell>
        </row>
        <row r="348">
          <cell r="A348" t="str">
            <v>Сервелат Финский в/к 0,38 кг.шт. термофор.пак.  СПК</v>
          </cell>
          <cell r="D348">
            <v>18</v>
          </cell>
          <cell r="F348">
            <v>18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83</v>
          </cell>
          <cell r="F349">
            <v>83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457</v>
          </cell>
          <cell r="F350">
            <v>457</v>
          </cell>
        </row>
        <row r="351">
          <cell r="A351" t="str">
            <v>Сибирская особая с/к 0,235 кг шт.  СПК</v>
          </cell>
          <cell r="D351">
            <v>228</v>
          </cell>
          <cell r="F351">
            <v>228</v>
          </cell>
        </row>
        <row r="352">
          <cell r="A352" t="str">
            <v>Славянская п/к 0,38 кг шт.термофор.пак.  СПК</v>
          </cell>
          <cell r="D352">
            <v>5</v>
          </cell>
          <cell r="F352">
            <v>5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34</v>
          </cell>
          <cell r="F353">
            <v>34</v>
          </cell>
        </row>
        <row r="354">
          <cell r="A354" t="str">
            <v>Смак-мени с картофелем и сочной грудинкой 1кг ТМ Зареченские ПОКОМ</v>
          </cell>
          <cell r="F354">
            <v>9</v>
          </cell>
        </row>
        <row r="355">
          <cell r="A355" t="str">
            <v>Смаколадьи с яблоком и грушей ТМ Зареченские,0,9 кг ПОКОМ</v>
          </cell>
          <cell r="D355">
            <v>1</v>
          </cell>
          <cell r="F355">
            <v>11</v>
          </cell>
        </row>
        <row r="356">
          <cell r="A356" t="str">
            <v>Сосиски "Баварские" 0,36 кг.шт. вак.упак.  СПК</v>
          </cell>
          <cell r="D356">
            <v>33</v>
          </cell>
          <cell r="F356">
            <v>33</v>
          </cell>
        </row>
        <row r="357">
          <cell r="A357" t="str">
            <v>Сосиски "Молочные" 0,36 кг.шт. вак.упак.  СПК</v>
          </cell>
          <cell r="D357">
            <v>41</v>
          </cell>
          <cell r="F357">
            <v>41</v>
          </cell>
        </row>
        <row r="358">
          <cell r="A358" t="str">
            <v>Сосиски Классические (в ср.защ.атм.) СПК</v>
          </cell>
          <cell r="D358">
            <v>2</v>
          </cell>
          <cell r="F358">
            <v>2</v>
          </cell>
        </row>
        <row r="359">
          <cell r="A359" t="str">
            <v>Сосиски Мини (коллаген) (лоток с ср.защ.атм.) (для ХОРЕКА)  СПК</v>
          </cell>
          <cell r="D359">
            <v>15</v>
          </cell>
          <cell r="F359">
            <v>15</v>
          </cell>
        </row>
        <row r="360">
          <cell r="A360" t="str">
            <v>Сосиски Мусульманские "Просто выгодно" (в ср.защ.атм.)  СПК</v>
          </cell>
          <cell r="D360">
            <v>11</v>
          </cell>
          <cell r="F360">
            <v>11</v>
          </cell>
        </row>
        <row r="361">
          <cell r="A361" t="str">
            <v>Сосиски Хот-дог ВЕС (лоток с ср.защ.атм.)   СПК</v>
          </cell>
          <cell r="D361">
            <v>72</v>
          </cell>
          <cell r="F361">
            <v>72</v>
          </cell>
        </row>
        <row r="362">
          <cell r="A362" t="str">
            <v>Сосисоны в темпуре ВЕС  ПОКОМ</v>
          </cell>
          <cell r="D362">
            <v>1.8</v>
          </cell>
          <cell r="F362">
            <v>20.6</v>
          </cell>
        </row>
        <row r="363">
          <cell r="A363" t="str">
            <v>Сочный мегачебурек ТМ Зареченские ВЕС ПОКОМ</v>
          </cell>
          <cell r="D363">
            <v>4.4000000000000004</v>
          </cell>
          <cell r="F363">
            <v>284.423</v>
          </cell>
        </row>
        <row r="364">
          <cell r="A364" t="str">
            <v>Сыр "Пармезан" 40% колотый 100 гр  ОСТАНКИНО</v>
          </cell>
          <cell r="D364">
            <v>28</v>
          </cell>
          <cell r="F364">
            <v>28</v>
          </cell>
        </row>
        <row r="365">
          <cell r="A365" t="str">
            <v>Сыр "Пармезан" 40% кусок 180 гр  ОСТАНКИНО</v>
          </cell>
          <cell r="D365">
            <v>202</v>
          </cell>
          <cell r="F365">
            <v>202</v>
          </cell>
        </row>
        <row r="366">
          <cell r="A366" t="str">
            <v>Сыр Боккончини копченый 40% 100 гр.  ОСТАНКИНО</v>
          </cell>
          <cell r="D366">
            <v>178</v>
          </cell>
          <cell r="F366">
            <v>178</v>
          </cell>
        </row>
        <row r="367">
          <cell r="A367" t="str">
            <v>Сыр Гауда 45% тм Папа Может, нарезанные ломтики 125г (МИНИ)  Останкино</v>
          </cell>
          <cell r="D367">
            <v>50</v>
          </cell>
          <cell r="F367">
            <v>50</v>
          </cell>
        </row>
        <row r="368">
          <cell r="A368" t="str">
            <v>Сыр колбасный копченый Папа Может 400 гр  ОСТАНКИНО</v>
          </cell>
          <cell r="D368">
            <v>13</v>
          </cell>
          <cell r="F368">
            <v>13</v>
          </cell>
        </row>
        <row r="369">
          <cell r="A369" t="str">
            <v>Сыр Останкино "Алтайский Gold" 50% вес  ОСТАНКИНО</v>
          </cell>
          <cell r="D369">
            <v>2.2999999999999998</v>
          </cell>
          <cell r="F369">
            <v>2.2999999999999998</v>
          </cell>
        </row>
        <row r="370">
          <cell r="A370" t="str">
            <v>Сыр ПАПА МОЖЕТ "Гауда Голд" 45% 180 г  ОСТАНКИНО</v>
          </cell>
          <cell r="D370">
            <v>447</v>
          </cell>
          <cell r="F370">
            <v>447</v>
          </cell>
        </row>
        <row r="371">
          <cell r="A371" t="str">
            <v>Сыр Папа Может "Гауда Голд", 45% брусок ВЕС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473</v>
          </cell>
          <cell r="F372">
            <v>473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34.5</v>
          </cell>
          <cell r="F373">
            <v>34.5</v>
          </cell>
        </row>
        <row r="374">
          <cell r="A374" t="str">
            <v>Сыр ПАПА МОЖЕТ "Министерский" 180гр, 45 %  ОСТАНКИНО</v>
          </cell>
          <cell r="D374">
            <v>70</v>
          </cell>
          <cell r="F374">
            <v>70</v>
          </cell>
        </row>
        <row r="375">
          <cell r="A375" t="str">
            <v>Сыр ПАПА МОЖЕТ "Папин завтрак" 180гр, 45 %  ОСТАНКИНО</v>
          </cell>
          <cell r="D375">
            <v>34</v>
          </cell>
          <cell r="F375">
            <v>34</v>
          </cell>
        </row>
        <row r="376">
          <cell r="A376" t="str">
            <v>Сыр Папа Может "Пошехонский" 45% вес (= 3 кг)  ОСТАНКИНО</v>
          </cell>
          <cell r="D376">
            <v>25</v>
          </cell>
          <cell r="F376">
            <v>25</v>
          </cell>
        </row>
        <row r="377">
          <cell r="A377" t="str">
            <v>Сыр ПАПА МОЖЕТ "Российский традиционный" 45% 180 г  ОСТАНКИНО</v>
          </cell>
          <cell r="D377">
            <v>1185</v>
          </cell>
          <cell r="F377">
            <v>1185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89</v>
          </cell>
          <cell r="F378">
            <v>89</v>
          </cell>
        </row>
        <row r="379">
          <cell r="A379" t="str">
            <v>Сыр Папа Может "Сметанковый" 50% вес (=3кг)  ОСТАНКИНО</v>
          </cell>
          <cell r="D379">
            <v>8.6</v>
          </cell>
          <cell r="F379">
            <v>8.6</v>
          </cell>
        </row>
        <row r="380">
          <cell r="A380" t="str">
            <v>Сыр ПАПА МОЖЕТ "Тильзитер" 45% 180 г  ОСТАНКИНО</v>
          </cell>
          <cell r="D380">
            <v>4</v>
          </cell>
          <cell r="F380">
            <v>4</v>
          </cell>
        </row>
        <row r="381">
          <cell r="A381" t="str">
            <v>Сыр Папа Может "Тильзитер", 45% брусок ВЕС   ОСТАНКИНО</v>
          </cell>
          <cell r="D381">
            <v>46</v>
          </cell>
          <cell r="F381">
            <v>46</v>
          </cell>
        </row>
        <row r="382">
          <cell r="A382" t="str">
            <v>Сыр Папа Может Гауда  45% 200гр     Останкино</v>
          </cell>
          <cell r="D382">
            <v>163</v>
          </cell>
          <cell r="F382">
            <v>163</v>
          </cell>
        </row>
        <row r="383">
          <cell r="A383" t="str">
            <v>Сыр Папа Может Голландский  45% 200гр     Останкино</v>
          </cell>
          <cell r="D383">
            <v>386</v>
          </cell>
          <cell r="F383">
            <v>386</v>
          </cell>
        </row>
        <row r="384">
          <cell r="A384" t="str">
            <v>Сыр Папа Может Голландский 45%, нарез, 125г (9 шт)  Останкино</v>
          </cell>
          <cell r="D384">
            <v>264</v>
          </cell>
          <cell r="F384">
            <v>264</v>
          </cell>
        </row>
        <row r="385">
          <cell r="A385" t="str">
            <v>Сыр Папа Может Российский 50%, нарезка 125г  Останкино</v>
          </cell>
          <cell r="D385">
            <v>9</v>
          </cell>
          <cell r="F385">
            <v>9</v>
          </cell>
        </row>
        <row r="386">
          <cell r="A386" t="str">
            <v>Сыр Папа Может Сливочный со вкусом.топл.молока 50% вес (=3,5кг)  Останкино</v>
          </cell>
          <cell r="D386">
            <v>95.5</v>
          </cell>
          <cell r="F386">
            <v>98.528000000000006</v>
          </cell>
        </row>
        <row r="387">
          <cell r="A387" t="str">
            <v>Сыр Папа Может Тильзитер   45% 200гр     Останкино</v>
          </cell>
          <cell r="D387">
            <v>445</v>
          </cell>
          <cell r="F387">
            <v>445</v>
          </cell>
        </row>
        <row r="388">
          <cell r="A388" t="str">
            <v>Сыр Папа Может Тильзитер 50%, нарезка 125г  Останкино</v>
          </cell>
          <cell r="D388">
            <v>33</v>
          </cell>
          <cell r="F388">
            <v>33</v>
          </cell>
        </row>
        <row r="389">
          <cell r="A389" t="str">
            <v>Сыр плавленый Сливочный ж 45 % 180г ТМ Папа Может (16шт) ОСТАНКИНО</v>
          </cell>
          <cell r="D389">
            <v>66</v>
          </cell>
          <cell r="F389">
            <v>66</v>
          </cell>
        </row>
        <row r="390">
          <cell r="A390" t="str">
            <v>Сыр Российский сливочный 45% тм Папа Может, нарезанные ломтики 125г (МИНИ)  ОСТАНКИНО</v>
          </cell>
          <cell r="D390">
            <v>322</v>
          </cell>
          <cell r="F390">
            <v>322</v>
          </cell>
        </row>
        <row r="391">
          <cell r="A391" t="str">
            <v>Сыр Скаморца свежий 40% 100 гр.  ОСТАНКИНО</v>
          </cell>
          <cell r="D391">
            <v>197</v>
          </cell>
          <cell r="F391">
            <v>197</v>
          </cell>
        </row>
        <row r="392">
          <cell r="A392" t="str">
            <v>Сыр творожный с зеленью 60% Папа может 140 гр.  ОСТАНКИНО</v>
          </cell>
          <cell r="D392">
            <v>47</v>
          </cell>
          <cell r="F392">
            <v>47</v>
          </cell>
        </row>
        <row r="393">
          <cell r="A393" t="str">
            <v>Сыр Тильзитер 45% ТМ Папа Может, нарезанные ломтики 125г (МИНИ)  ОСТАНКИНО</v>
          </cell>
          <cell r="D393">
            <v>3</v>
          </cell>
          <cell r="F393">
            <v>3</v>
          </cell>
        </row>
        <row r="394">
          <cell r="A394" t="str">
            <v>Сыр Чечил копченый 43% 100г/6шт ТМ Папа Может  ОСТАНКИНО</v>
          </cell>
          <cell r="D394">
            <v>281</v>
          </cell>
          <cell r="F394">
            <v>281</v>
          </cell>
        </row>
        <row r="395">
          <cell r="A395" t="str">
            <v>Сыр Чечил свежий 45% 100г/6шт ТМ Папа Может  ОСТАНКИНО</v>
          </cell>
          <cell r="D395">
            <v>333</v>
          </cell>
          <cell r="F395">
            <v>333</v>
          </cell>
        </row>
        <row r="396">
          <cell r="A396" t="str">
            <v>Сыч/Прод Коровино Российский 50% 200г СЗМЖ  ОСТАНКИНО</v>
          </cell>
          <cell r="D396">
            <v>131</v>
          </cell>
          <cell r="F396">
            <v>131</v>
          </cell>
        </row>
        <row r="397">
          <cell r="A397" t="str">
            <v>Сыч/Прод Коровино Российский Оригин 50% ВЕС (5 кг)  ОСТАНКИНО</v>
          </cell>
          <cell r="D397">
            <v>362.5</v>
          </cell>
          <cell r="F397">
            <v>362.5</v>
          </cell>
        </row>
        <row r="398">
          <cell r="A398" t="str">
            <v>Сыч/Прод Коровино Тильзитер 50% 200г СЗМЖ  ОСТАНКИНО</v>
          </cell>
          <cell r="D398">
            <v>130</v>
          </cell>
          <cell r="F398">
            <v>130</v>
          </cell>
        </row>
        <row r="399">
          <cell r="A399" t="str">
            <v>Сыч/Прод Коровино Тильзитер Оригин 50% ВЕС (5 кг брус) СЗМЖ  ОСТАНКИНО</v>
          </cell>
          <cell r="D399">
            <v>186.5</v>
          </cell>
          <cell r="F399">
            <v>186.5</v>
          </cell>
        </row>
        <row r="400">
          <cell r="A400" t="str">
            <v>Творожный Сыр 60% С маринованными огурчиками и укропом 140 гр  ОСТАНКИНО</v>
          </cell>
          <cell r="D400">
            <v>29</v>
          </cell>
          <cell r="F400">
            <v>29</v>
          </cell>
        </row>
        <row r="401">
          <cell r="A401" t="str">
            <v>Творожный Сыр 60% Сливочный  СТМ "ПапаМожет" - 140гр  ОСТАНКИНО</v>
          </cell>
          <cell r="D401">
            <v>98</v>
          </cell>
          <cell r="F401">
            <v>98</v>
          </cell>
        </row>
        <row r="402">
          <cell r="A402" t="str">
            <v>Торо Неро с/в "Эликатессе" 140 гр.шт.  СПК</v>
          </cell>
          <cell r="D402">
            <v>182</v>
          </cell>
          <cell r="F402">
            <v>182</v>
          </cell>
        </row>
        <row r="403">
          <cell r="A403" t="str">
            <v>Уши свиные копченые к пиву 0,15кг нар. д/ф шт.  СПК</v>
          </cell>
          <cell r="D403">
            <v>52</v>
          </cell>
          <cell r="F403">
            <v>52</v>
          </cell>
        </row>
        <row r="404">
          <cell r="A404" t="str">
            <v>Фестивальная пора с/к 100 гр.шт.нар. (лоток с ср.защ.атм.)  СПК</v>
          </cell>
          <cell r="D404">
            <v>477</v>
          </cell>
          <cell r="F404">
            <v>477</v>
          </cell>
        </row>
        <row r="405">
          <cell r="A405" t="str">
            <v>Фестивальная пора с/к 235 гр.шт.  СПК</v>
          </cell>
          <cell r="D405">
            <v>1218</v>
          </cell>
          <cell r="F405">
            <v>1218</v>
          </cell>
        </row>
        <row r="406">
          <cell r="A406" t="str">
            <v>Фестивальная пора с/к термоус.пак  СПК</v>
          </cell>
          <cell r="D406">
            <v>13.2</v>
          </cell>
          <cell r="F406">
            <v>13.2</v>
          </cell>
        </row>
        <row r="407">
          <cell r="A407" t="str">
            <v>Фуэт с/в "Эликатессе" 160 гр.шт.  СПК</v>
          </cell>
          <cell r="D407">
            <v>253</v>
          </cell>
          <cell r="F407">
            <v>253</v>
          </cell>
        </row>
        <row r="408">
          <cell r="A408" t="str">
            <v>Хинкали Классические ТМ Зареченские ВЕС ПОКОМ</v>
          </cell>
          <cell r="F408">
            <v>75</v>
          </cell>
        </row>
        <row r="409">
          <cell r="A409" t="str">
            <v>Хотстеры Foodgital 0,25кг ТМ Горячая штучка  ПОКОМ</v>
          </cell>
          <cell r="F409">
            <v>3</v>
          </cell>
        </row>
        <row r="410">
          <cell r="A410" t="str">
            <v>Хотстеры с сыром 0,25кг ТМ Горячая штучка  ПОКОМ</v>
          </cell>
          <cell r="D410">
            <v>3</v>
          </cell>
          <cell r="F410">
            <v>410</v>
          </cell>
        </row>
        <row r="411">
          <cell r="A411" t="str">
            <v>Хотстеры ТМ Горячая штучка ТС Хотстеры 0,25 кг зам  ПОКОМ</v>
          </cell>
          <cell r="D411">
            <v>2</v>
          </cell>
          <cell r="F411">
            <v>1553</v>
          </cell>
        </row>
        <row r="412">
          <cell r="A412" t="str">
            <v>Хрустящие крылышки острые к пиву ТМ Горячая штучка 0,3кг зам  ПОКОМ</v>
          </cell>
          <cell r="D412">
            <v>12</v>
          </cell>
          <cell r="F412">
            <v>550</v>
          </cell>
        </row>
        <row r="413">
          <cell r="A413" t="str">
            <v>Хрустящие крылышки ТМ Горячая штучка 0,3 кг зам  ПОКОМ</v>
          </cell>
          <cell r="F413">
            <v>598</v>
          </cell>
        </row>
        <row r="414">
          <cell r="A414" t="str">
            <v>Хрустящие крылышки ТМ Зареченские ТС Зареченские продукты. ВЕС ПОКОМ</v>
          </cell>
          <cell r="F414">
            <v>17.8</v>
          </cell>
        </row>
        <row r="415">
          <cell r="A415" t="str">
            <v>Чебупай сочное яблоко ТМ Горячая штучка 0,2 кг зам.  ПОКОМ</v>
          </cell>
          <cell r="D415">
            <v>1</v>
          </cell>
          <cell r="F415">
            <v>171</v>
          </cell>
        </row>
        <row r="416">
          <cell r="A416" t="str">
            <v>Чебупай спелая вишня ТМ Горячая штучка 0,2 кг зам.  ПОКОМ</v>
          </cell>
          <cell r="F416">
            <v>331</v>
          </cell>
        </row>
        <row r="417">
          <cell r="A417" t="str">
            <v>Чебупели Курочка гриль ТМ Горячая штучка, 0,3 кг зам  ПОКОМ</v>
          </cell>
          <cell r="F417">
            <v>261</v>
          </cell>
        </row>
        <row r="418">
          <cell r="A418" t="str">
            <v>Чебупицца курочка по-итальянски Горячая штучка 0,25 кг зам  ПОКОМ</v>
          </cell>
          <cell r="D418">
            <v>191</v>
          </cell>
          <cell r="F418">
            <v>2125</v>
          </cell>
        </row>
        <row r="419">
          <cell r="A419" t="str">
            <v>Чебупицца Пепперони ТМ Горячая штучка ТС Чебупицца 0.25кг зам  ПОКОМ</v>
          </cell>
          <cell r="D419">
            <v>1339</v>
          </cell>
          <cell r="F419">
            <v>4651</v>
          </cell>
        </row>
        <row r="420">
          <cell r="A420" t="str">
            <v>Чебуреки Мясные вес 2,7 кг ТМ Зареченские ВЕС ПОКОМ</v>
          </cell>
          <cell r="F420">
            <v>29.701000000000001</v>
          </cell>
        </row>
        <row r="421">
          <cell r="A421" t="str">
            <v>Чебуреки сочные ВЕС ТМ Зареченские  ПОКОМ</v>
          </cell>
          <cell r="F421">
            <v>485.00200000000001</v>
          </cell>
        </row>
        <row r="422">
          <cell r="A422" t="str">
            <v>Чизипицца с ветчиной и грибами ТМ Горячая штучка 0,33кг зам  ПОКОМ</v>
          </cell>
          <cell r="F422">
            <v>1</v>
          </cell>
        </row>
        <row r="423">
          <cell r="A423" t="str">
            <v>Шпикачки Русские (черева) (в ср.защ.атм.) "Высокий вкус"  СПК</v>
          </cell>
          <cell r="D423">
            <v>92</v>
          </cell>
          <cell r="F423">
            <v>92</v>
          </cell>
        </row>
        <row r="424">
          <cell r="A424" t="str">
            <v>Эликапреза с/в "Эликатессе" 0,10 кг.шт. нарезка (лоток с ср.защ.атм.)  СПК</v>
          </cell>
          <cell r="D424">
            <v>255</v>
          </cell>
          <cell r="F424">
            <v>255</v>
          </cell>
        </row>
        <row r="425">
          <cell r="A425" t="str">
            <v>Юбилейная с/к 0,10 кг.шт. нарезка (лоток с ср.защ.атм.)  СПК</v>
          </cell>
          <cell r="D425">
            <v>80</v>
          </cell>
          <cell r="F425">
            <v>80</v>
          </cell>
        </row>
        <row r="426">
          <cell r="A426" t="str">
            <v>Юбилейная с/к 0,235 кг.шт.  СПК</v>
          </cell>
          <cell r="D426">
            <v>1268</v>
          </cell>
          <cell r="F426">
            <v>1268</v>
          </cell>
        </row>
        <row r="427">
          <cell r="A427" t="str">
            <v>Итого</v>
          </cell>
          <cell r="D427">
            <v>153211.492</v>
          </cell>
          <cell r="F427">
            <v>334766.23700000002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21.08.2024 - 21.08.2024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142.179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178.66200000000001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470.25599999999997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80.061999999999998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534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866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1010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75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316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222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118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177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127.79600000000001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1093.123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102.054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154.017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77.692999999999998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65.491</v>
          </cell>
        </row>
        <row r="30">
          <cell r="A30" t="str">
            <v xml:space="preserve"> 240  Колбаса Салями охотничья, ВЕС. ПОКОМ</v>
          </cell>
          <cell r="D30">
            <v>4.9359999999999999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161.096</v>
          </cell>
        </row>
        <row r="32">
          <cell r="A32" t="str">
            <v xml:space="preserve"> 247  Сардельки Нежные, ВЕС.  ПОКОМ</v>
          </cell>
          <cell r="D32">
            <v>27.161000000000001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29.7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332.04399999999998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20.245999999999999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270.62099999999998</v>
          </cell>
        </row>
        <row r="37">
          <cell r="A37" t="str">
            <v xml:space="preserve"> 263  Шпикачки Стародворские, ВЕС.  ПОКОМ</v>
          </cell>
          <cell r="D37">
            <v>25.55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52.191000000000003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40.944000000000003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48.100999999999999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316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694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708</v>
          </cell>
        </row>
        <row r="44">
          <cell r="A44" t="str">
            <v xml:space="preserve"> 283  Сосиски Сочинки, ВЕС, ТМ Стародворье ПОКОМ</v>
          </cell>
          <cell r="D44">
            <v>159.369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237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371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50.991999999999997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826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15.435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45.588000000000001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389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502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344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86.912000000000006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262.904</v>
          </cell>
        </row>
        <row r="57">
          <cell r="A57" t="str">
            <v xml:space="preserve"> 316  Колбаса Нежная ТМ Зареченские ВЕС  ПОКОМ</v>
          </cell>
          <cell r="D57">
            <v>28.538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8.4039999999999999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595.67899999999997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763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5.25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827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331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177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142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228.30500000000001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138</v>
          </cell>
        </row>
        <row r="69">
          <cell r="A69" t="str">
            <v xml:space="preserve"> 335  Колбаса Сливушка ТМ Вязанка. ВЕС.  ПОКОМ </v>
          </cell>
          <cell r="D69">
            <v>58.502000000000002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635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651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92.808999999999997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79.972999999999999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124.191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124.568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37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102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40.658000000000001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125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250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335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228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220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180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37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934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9.1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1841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21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38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129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4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17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D96">
            <v>13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169.29599999999999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D98">
            <v>10.816000000000001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145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75.400000000000006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87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72.944999999999993</v>
          </cell>
        </row>
        <row r="103">
          <cell r="A103" t="str">
            <v xml:space="preserve"> 438  Колбаса Филедворская 0,4 кг. ТМ Стародворье  ПОКОМ</v>
          </cell>
          <cell r="D103">
            <v>43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10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26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D106">
            <v>59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28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119.626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898.96600000000001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1435.682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1168.857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57.741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41</v>
          </cell>
        </row>
        <row r="115">
          <cell r="A115" t="str">
            <v xml:space="preserve"> 472  Колбаса Молочная ВЕС ТМ Зареченские  ПОКОМ</v>
          </cell>
          <cell r="D115">
            <v>8.2680000000000007</v>
          </cell>
        </row>
        <row r="116">
          <cell r="A116" t="str">
            <v xml:space="preserve"> 473  Ветчина Рубленая ВЕС ТМ Зареченские  ПОКОМ</v>
          </cell>
          <cell r="D116">
            <v>8.0879999999999992</v>
          </cell>
        </row>
        <row r="117">
          <cell r="A117" t="str">
            <v xml:space="preserve"> 474  Колбаса Молочная 0,4кг ТМ Зареченские  ПОКОМ</v>
          </cell>
          <cell r="D117">
            <v>5</v>
          </cell>
        </row>
        <row r="118">
          <cell r="A118" t="str">
            <v xml:space="preserve"> 475  Колбаса Нежная 0,4кг ТМ Зареченские  ПОКОМ</v>
          </cell>
          <cell r="D118">
            <v>5</v>
          </cell>
        </row>
        <row r="119">
          <cell r="A119" t="str">
            <v xml:space="preserve"> 477  Ветчина Рубленая 0,4кг ТМ Зареченские  ПОКОМ</v>
          </cell>
          <cell r="D119">
            <v>1</v>
          </cell>
        </row>
        <row r="120">
          <cell r="A120" t="str">
            <v xml:space="preserve"> 478  Сардельки Зареченские ВЕС ТМ Зареченские  ПОКОМ</v>
          </cell>
          <cell r="D120">
            <v>18.538</v>
          </cell>
        </row>
        <row r="121">
          <cell r="A121" t="str">
            <v xml:space="preserve"> 479  Шпикачки Зареченские ВЕС ТМ Зареченские  ПОКОМ</v>
          </cell>
          <cell r="D121">
            <v>18.613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D122">
            <v>3.67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4</v>
          </cell>
        </row>
        <row r="124">
          <cell r="A124" t="str">
            <v>3215 ВЕТЧ.МЯСНАЯ Папа может п/о 0.4кг 8шт.    ОСТАНКИНО</v>
          </cell>
          <cell r="D124">
            <v>92</v>
          </cell>
        </row>
        <row r="125">
          <cell r="A125" t="str">
            <v>3812 СОЧНЫЕ сос п/о мгс 2*2  ОСТАНКИНО</v>
          </cell>
          <cell r="D125">
            <v>466.82</v>
          </cell>
        </row>
        <row r="126">
          <cell r="A126" t="str">
            <v>4063 МЯСНАЯ Папа может вар п/о_Л   ОСТАНКИНО</v>
          </cell>
          <cell r="D126">
            <v>359.21300000000002</v>
          </cell>
        </row>
        <row r="127">
          <cell r="A127" t="str">
            <v>4117 ЭКСТРА Папа может с/к в/у_Л   ОСТАНКИНО</v>
          </cell>
          <cell r="D127">
            <v>8.032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36.012999999999998</v>
          </cell>
        </row>
        <row r="129">
          <cell r="A129" t="str">
            <v>4813 ФИЛЕЙНАЯ Папа может вар п/о_Л   ОСТАНКИНО</v>
          </cell>
          <cell r="D129">
            <v>146.43199999999999</v>
          </cell>
        </row>
        <row r="130">
          <cell r="A130" t="str">
            <v>4993 САЛЯМИ ИТАЛЬЯНСКАЯ с/к в/у 1/250*8_120c ОСТАНКИНО</v>
          </cell>
          <cell r="D130">
            <v>104</v>
          </cell>
        </row>
        <row r="131">
          <cell r="A131" t="str">
            <v>5246 ДОКТОРСКАЯ ПРЕМИУМ вар б/о мгс_30с ОСТАНКИНО</v>
          </cell>
          <cell r="D131">
            <v>1.486</v>
          </cell>
        </row>
        <row r="132">
          <cell r="A132" t="str">
            <v>5341 СЕРВЕЛАТ ОХОТНИЧИЙ в/к в/у  ОСТАНКИНО</v>
          </cell>
          <cell r="D132">
            <v>106.646</v>
          </cell>
        </row>
        <row r="133">
          <cell r="A133" t="str">
            <v>5483 ЭКСТРА Папа может с/к в/у 1/250 8шт.   ОСТАНКИНО</v>
          </cell>
          <cell r="D133">
            <v>202</v>
          </cell>
        </row>
        <row r="134">
          <cell r="A134" t="str">
            <v>5544 Сервелат Финский в/к в/у_45с НОВАЯ ОСТАНКИНО</v>
          </cell>
          <cell r="D134">
            <v>203.93700000000001</v>
          </cell>
        </row>
        <row r="135">
          <cell r="A135" t="str">
            <v>5682 САЛЯМИ МЕЛКОЗЕРНЕНАЯ с/к в/у 1/120_60с   ОСТАНКИНО</v>
          </cell>
          <cell r="D135">
            <v>703</v>
          </cell>
        </row>
        <row r="136">
          <cell r="A136" t="str">
            <v>5698 СЫТНЫЕ Папа может сар б/о мгс 1*3_Маяк  ОСТАНКИНО</v>
          </cell>
          <cell r="D136">
            <v>46.125999999999998</v>
          </cell>
        </row>
        <row r="137">
          <cell r="A137" t="str">
            <v>5706 АРОМАТНАЯ Папа может с/к в/у 1/250 8шт.  ОСТАНКИНО</v>
          </cell>
          <cell r="D137">
            <v>225</v>
          </cell>
        </row>
        <row r="138">
          <cell r="A138" t="str">
            <v>5708 ПОСОЛЬСКАЯ Папа может с/к в/у ОСТАНКИНО</v>
          </cell>
          <cell r="D138">
            <v>19.314</v>
          </cell>
        </row>
        <row r="139">
          <cell r="A139" t="str">
            <v>5820 СЛИВОЧНЫЕ Папа может сос п/о мгс 2*2_45с   ОСТАНКИНО</v>
          </cell>
          <cell r="D139">
            <v>41.334000000000003</v>
          </cell>
        </row>
        <row r="140">
          <cell r="A140" t="str">
            <v>5851 ЭКСТРА Папа может вар п/о   ОСТАНКИНО</v>
          </cell>
          <cell r="D140">
            <v>63.423999999999999</v>
          </cell>
        </row>
        <row r="141">
          <cell r="A141" t="str">
            <v>5931 ОХОТНИЧЬЯ Папа может с/к в/у 1/220 8шт.   ОСТАНКИНО</v>
          </cell>
          <cell r="D141">
            <v>250</v>
          </cell>
        </row>
        <row r="142">
          <cell r="A142" t="str">
            <v>5992 ВРЕМЯ ОКРОШКИ Папа может вар п/о 0.4кг   ОСТАНКИНО</v>
          </cell>
          <cell r="D142">
            <v>211</v>
          </cell>
        </row>
        <row r="143">
          <cell r="A143" t="str">
            <v>6113 СОЧНЫЕ сос п/о мгс 1*6_Ашан  ОСТАНКИНО</v>
          </cell>
          <cell r="D143">
            <v>400.209</v>
          </cell>
        </row>
        <row r="144">
          <cell r="A144" t="str">
            <v>6206 СВИНИНА ПО-ДОМАШНЕМУ к/в мл/к в/у 0.3кг  ОСТАНКИНО</v>
          </cell>
          <cell r="D144">
            <v>118</v>
          </cell>
        </row>
        <row r="145">
          <cell r="A145" t="str">
            <v>6228 МЯСНОЕ АССОРТИ к/з с/н мгс 1/90 10шт.  ОСТАНКИНО</v>
          </cell>
          <cell r="D145">
            <v>80</v>
          </cell>
        </row>
        <row r="146">
          <cell r="A146" t="str">
            <v>6247 ДОМАШНЯЯ Папа может вар п/о 0,4кг 8шт.  ОСТАНКИНО</v>
          </cell>
          <cell r="D146">
            <v>57</v>
          </cell>
        </row>
        <row r="147">
          <cell r="A147" t="str">
            <v>6268 ГОВЯЖЬЯ Папа может вар п/о 0,4кг 8 шт.  ОСТАНКИНО</v>
          </cell>
          <cell r="D147">
            <v>104</v>
          </cell>
        </row>
        <row r="148">
          <cell r="A148" t="str">
            <v>6303 МЯСНЫЕ Папа может сос п/о мгс 1.5*3  ОСТАНКИНО</v>
          </cell>
          <cell r="D148">
            <v>159.72</v>
          </cell>
        </row>
        <row r="149">
          <cell r="A149" t="str">
            <v>6325 ДОКТОРСКАЯ ПРЕМИУМ вар п/о 0.4кг 8шт.  ОСТАНКИНО</v>
          </cell>
          <cell r="D149">
            <v>209</v>
          </cell>
        </row>
        <row r="150">
          <cell r="A150" t="str">
            <v>6333 МЯСНАЯ Папа может вар п/о 0.4кг 8шт.  ОСТАНКИНО</v>
          </cell>
          <cell r="D150">
            <v>1648</v>
          </cell>
        </row>
        <row r="151">
          <cell r="A151" t="str">
            <v>6340 ДОМАШНИЙ РЕЦЕПТ Коровино 0.5кг 8шт.  ОСТАНКИНО</v>
          </cell>
          <cell r="D151">
            <v>224</v>
          </cell>
        </row>
        <row r="152">
          <cell r="A152" t="str">
            <v>6341 ДОМАШНИЙ РЕЦЕПТ СО ШПИКОМ Коровино 0.5кг  ОСТАНКИНО</v>
          </cell>
          <cell r="D152">
            <v>38</v>
          </cell>
        </row>
        <row r="153">
          <cell r="A153" t="str">
            <v>6353 ЭКСТРА Папа может вар п/о 0.4кг 8шт.  ОСТАНКИНО</v>
          </cell>
          <cell r="D153">
            <v>498</v>
          </cell>
        </row>
        <row r="154">
          <cell r="A154" t="str">
            <v>6392 ФИЛЕЙНАЯ Папа может вар п/о 0.4кг. ОСТАНКИНО</v>
          </cell>
          <cell r="D154">
            <v>1036</v>
          </cell>
        </row>
        <row r="155">
          <cell r="A155" t="str">
            <v>6426 КЛАССИЧЕСКАЯ ПМ вар п/о 0.3кг 8шт.  ОСТАНКИНО</v>
          </cell>
          <cell r="D155">
            <v>369</v>
          </cell>
        </row>
        <row r="156">
          <cell r="A156" t="str">
            <v>6453 ЭКСТРА Папа может с/к с/н в/у 1/100 14шт.   ОСТАНКИНО</v>
          </cell>
          <cell r="D156">
            <v>548</v>
          </cell>
        </row>
        <row r="157">
          <cell r="A157" t="str">
            <v>6454 АРОМАТНАЯ с/к с/н в/у 1/100 14шт.  ОСТАНКИНО</v>
          </cell>
          <cell r="D157">
            <v>443</v>
          </cell>
        </row>
        <row r="158">
          <cell r="A158" t="str">
            <v>6459 СЕРВЕЛАТ ШВЕЙЦАРСК. в/к с/н в/у 1/100*10  ОСТАНКИНО</v>
          </cell>
          <cell r="D158">
            <v>34</v>
          </cell>
        </row>
        <row r="159">
          <cell r="A159" t="str">
            <v>6470 ВЕТЧ.МРАМОРНАЯ в/у_45с  ОСТАНКИНО</v>
          </cell>
          <cell r="D159">
            <v>7.17</v>
          </cell>
        </row>
        <row r="160">
          <cell r="A160" t="str">
            <v>6527 ШПИКАЧКИ СОЧНЫЕ ПМ сар б/о мгс 1*3 45с ОСТАНКИНО</v>
          </cell>
          <cell r="D160">
            <v>125.13500000000001</v>
          </cell>
        </row>
        <row r="161">
          <cell r="A161" t="str">
            <v>6528 ШПИКАЧКИ СОЧНЫЕ ПМ сар б/о мгс 0.4кг 45с  ОСТАНКИНО</v>
          </cell>
          <cell r="D161">
            <v>-5</v>
          </cell>
        </row>
        <row r="162">
          <cell r="A162" t="str">
            <v>6586 МРАМОРНАЯ И БАЛЫКОВАЯ в/к с/н мгс 1/90 ОСТАНКИНО</v>
          </cell>
          <cell r="D162">
            <v>73</v>
          </cell>
        </row>
        <row r="163">
          <cell r="A163" t="str">
            <v>6602 БАВАРСКИЕ ПМ сос ц/о мгс 0,35кг 8шт.  ОСТАНКИНО</v>
          </cell>
          <cell r="D163">
            <v>43</v>
          </cell>
        </row>
        <row r="164">
          <cell r="A164" t="str">
            <v>6661 СОЧНЫЙ ГРИЛЬ ПМ сос п/о мгс 1.5*4_Маяк  ОСТАНКИНО</v>
          </cell>
          <cell r="D164">
            <v>24.901</v>
          </cell>
        </row>
        <row r="165">
          <cell r="A165" t="str">
            <v>6666 БОЯНСКАЯ Папа может п/к в/у 0,28кг 8 шт. ОСТАНКИНО</v>
          </cell>
          <cell r="D165">
            <v>351</v>
          </cell>
        </row>
        <row r="166">
          <cell r="A166" t="str">
            <v>6683 СЕРВЕЛАТ ЗЕРНИСТЫЙ ПМ в/к в/у 0,35кг  ОСТАНКИНО</v>
          </cell>
          <cell r="D166">
            <v>950</v>
          </cell>
        </row>
        <row r="167">
          <cell r="A167" t="str">
            <v>6684 СЕРВЕЛАТ КАРЕЛЬСКИЙ ПМ в/к в/у 0.28кг  ОСТАНКИНО</v>
          </cell>
          <cell r="D167">
            <v>693</v>
          </cell>
        </row>
        <row r="168">
          <cell r="A168" t="str">
            <v>6689 СЕРВЕЛАТ ОХОТНИЧИЙ ПМ в/к в/у 0,35кг 8шт  ОСТАНКИНО</v>
          </cell>
          <cell r="D168">
            <v>917</v>
          </cell>
        </row>
        <row r="169">
          <cell r="A169" t="str">
            <v>6697 СЕРВЕЛАТ ФИНСКИЙ ПМ в/к в/у 0,35кг 8шт.  ОСТАНКИНО</v>
          </cell>
          <cell r="D169">
            <v>1516</v>
          </cell>
        </row>
        <row r="170">
          <cell r="A170" t="str">
            <v>6713 СОЧНЫЙ ГРИЛЬ ПМ сос п/о мгс 0.41кг 8шт.  ОСТАНКИНО</v>
          </cell>
          <cell r="D170">
            <v>458</v>
          </cell>
        </row>
        <row r="171">
          <cell r="A171" t="str">
            <v>6716 ОСОБАЯ Коровино (в сетке) 0.5кг 8шт.  ОСТАНКИНО</v>
          </cell>
          <cell r="D171">
            <v>-3</v>
          </cell>
        </row>
        <row r="172">
          <cell r="A172" t="str">
            <v>6722 СОЧНЫЕ ПМ сос п/о мгс 0,41кг 10шт.  ОСТАНКИНО</v>
          </cell>
          <cell r="D172">
            <v>1902</v>
          </cell>
        </row>
        <row r="173">
          <cell r="A173" t="str">
            <v>6726 СЛИВОЧНЫЕ ПМ сос п/о мгс 0.41кг 10шт.  ОСТАНКИНО</v>
          </cell>
          <cell r="D173">
            <v>851</v>
          </cell>
        </row>
        <row r="174">
          <cell r="A174" t="str">
            <v>6747 РУССКАЯ ПРЕМИУМ ПМ вар ф/о в/у  ОСТАНКИНО</v>
          </cell>
          <cell r="D174">
            <v>10.505000000000001</v>
          </cell>
        </row>
        <row r="175">
          <cell r="A175" t="str">
            <v>6759 МОЛОЧНЫЕ ГОСТ сос ц/о мгс 0.4кг 7шт.  ОСТАНКИНО</v>
          </cell>
          <cell r="D175">
            <v>12</v>
          </cell>
        </row>
        <row r="176">
          <cell r="A176" t="str">
            <v>6761 МОЛОЧНЫЕ ГОСТ сос ц/о мгс 1*4  ОСТАНКИНО</v>
          </cell>
          <cell r="D176">
            <v>9.3239999999999998</v>
          </cell>
        </row>
        <row r="177">
          <cell r="A177" t="str">
            <v>6762 СЛИВОЧНЫЕ сос ц/о мгс 0.41кг 8шт.  ОСТАНКИНО</v>
          </cell>
          <cell r="D177">
            <v>32</v>
          </cell>
        </row>
        <row r="178">
          <cell r="A178" t="str">
            <v>6764 СЛИВОЧНЫЕ сос ц/о мгс 1*4  ОСТАНКИНО</v>
          </cell>
          <cell r="D178">
            <v>6.4509999999999996</v>
          </cell>
        </row>
        <row r="179">
          <cell r="A179" t="str">
            <v>6765 РУБЛЕНЫЕ сос ц/о мгс 0.36кг 6шт.  ОСТАНКИНО</v>
          </cell>
          <cell r="D179">
            <v>171</v>
          </cell>
        </row>
        <row r="180">
          <cell r="A180" t="str">
            <v>6767 РУБЛЕНЫЕ сос ц/о мгс 1*4  ОСТАНКИНО</v>
          </cell>
          <cell r="D180">
            <v>15.866</v>
          </cell>
        </row>
        <row r="181">
          <cell r="A181" t="str">
            <v>6768 С СЫРОМ сос ц/о мгс 0.41кг 6шт.  ОСТАНКИНО</v>
          </cell>
          <cell r="D181">
            <v>69</v>
          </cell>
        </row>
        <row r="182">
          <cell r="A182" t="str">
            <v>6770 ИСПАНСКИЕ сос ц/о мгс 0.41кг 6шт.  ОСТАНКИНО</v>
          </cell>
          <cell r="D182">
            <v>56</v>
          </cell>
        </row>
        <row r="183">
          <cell r="A183" t="str">
            <v>6773 САЛЯМИ Папа может п/к в/у 0,28кг 8шт.  ОСТАНКИНО</v>
          </cell>
          <cell r="D183">
            <v>136</v>
          </cell>
        </row>
        <row r="184">
          <cell r="A184" t="str">
            <v>6777 МЯСНЫЕ С ГОВЯДИНОЙ ПМ сос п/о мгс 0.4кг  ОСТАНКИНО</v>
          </cell>
          <cell r="D184">
            <v>425</v>
          </cell>
        </row>
        <row r="185">
          <cell r="A185" t="str">
            <v>6785 ВЕНСКАЯ САЛЯМИ п/к в/у 0.33кг 8шт.  ОСТАНКИНО</v>
          </cell>
          <cell r="D185">
            <v>120</v>
          </cell>
        </row>
        <row r="186">
          <cell r="A186" t="str">
            <v>6787 СЕРВЕЛАТ КРЕМЛЕВСКИЙ в/к в/у 0,33кг 8шт.  ОСТАНКИНО</v>
          </cell>
          <cell r="D186">
            <v>67</v>
          </cell>
        </row>
        <row r="187">
          <cell r="A187" t="str">
            <v>6788 СЕРВЕЛАТ КРЕМЛЕВСКИЙ в/к в/у  ОСТАНКИНО</v>
          </cell>
          <cell r="D187">
            <v>3.9750000000000001</v>
          </cell>
        </row>
        <row r="188">
          <cell r="A188" t="str">
            <v>6793 БАЛЫКОВАЯ в/к в/у 0,33кг 8шт.  ОСТАНКИНО</v>
          </cell>
          <cell r="D188">
            <v>204</v>
          </cell>
        </row>
        <row r="189">
          <cell r="A189" t="str">
            <v>6794 БАЛЫКОВАЯ в/к в/у  ОСТАНКИНО</v>
          </cell>
          <cell r="D189">
            <v>7.8529999999999998</v>
          </cell>
        </row>
        <row r="190">
          <cell r="A190" t="str">
            <v>6795 ОСТАНКИНСКАЯ в/к в/у 0,33кг 8шт.  ОСТАНКИНО</v>
          </cell>
          <cell r="D190">
            <v>10</v>
          </cell>
        </row>
        <row r="191">
          <cell r="A191" t="str">
            <v>6807 СЕРВЕЛАТ ЕВРОПЕЙСКИЙ в/к в/у 0,33кг 8шт.  ОСТАНКИНО</v>
          </cell>
          <cell r="D191">
            <v>46</v>
          </cell>
        </row>
        <row r="192">
          <cell r="A192" t="str">
            <v>6829 МОЛОЧНЫЕ КЛАССИЧЕСКИЕ сос п/о мгс 2*4_С  ОСТАНКИНО</v>
          </cell>
          <cell r="D192">
            <v>160.83199999999999</v>
          </cell>
        </row>
        <row r="193">
          <cell r="A193" t="str">
            <v>6834 ПОСОЛЬСКАЯ ПМ с/к с/н в/у 1/100 10шт.  ОСТАНКИНО</v>
          </cell>
          <cell r="D193">
            <v>113</v>
          </cell>
        </row>
        <row r="194">
          <cell r="A194" t="str">
            <v>6837 ФИЛЕЙНЫЕ Папа Может сос ц/о мгс 0.4кг  ОСТАНКИНО</v>
          </cell>
          <cell r="D194">
            <v>327</v>
          </cell>
        </row>
        <row r="195">
          <cell r="A195" t="str">
            <v>6852 МОЛОЧНЫЕ ПРЕМИУМ ПМ сос п/о в/ у 1/350  ОСТАНКИНО</v>
          </cell>
          <cell r="D195">
            <v>851</v>
          </cell>
        </row>
        <row r="196">
          <cell r="A196" t="str">
            <v>6853 МОЛОЧНЫЕ ПРЕМИУМ ПМ сос п/о мгс 1*6  ОСТАНКИНО</v>
          </cell>
          <cell r="D196">
            <v>48.606000000000002</v>
          </cell>
        </row>
        <row r="197">
          <cell r="A197" t="str">
            <v>6854 МОЛОЧНЫЕ ПРЕМИУМ ПМ сос п/о мгс 0.6кг  ОСТАНКИНО</v>
          </cell>
          <cell r="D197">
            <v>122</v>
          </cell>
        </row>
        <row r="198">
          <cell r="A198" t="str">
            <v>6861 ДОМАШНИЙ РЕЦЕПТ Коровино вар п/о  ОСТАНКИНО</v>
          </cell>
          <cell r="D198">
            <v>226.98400000000001</v>
          </cell>
        </row>
        <row r="199">
          <cell r="A199" t="str">
            <v>6862 ДОМАШНИЙ РЕЦЕПТ СО ШПИК. Коровино вар п/о  ОСТАНКИНО</v>
          </cell>
          <cell r="D199">
            <v>15.763999999999999</v>
          </cell>
        </row>
        <row r="200">
          <cell r="A200" t="str">
            <v>6865 ВЕТЧ.НЕЖНАЯ Коровино п/о  ОСТАНКИНО</v>
          </cell>
          <cell r="D200">
            <v>42.917000000000002</v>
          </cell>
        </row>
        <row r="201">
          <cell r="A201" t="str">
            <v>6870 С ГОВЯДИНОЙ СН сос п/о мгс 1*6  ОСТАНКИНО</v>
          </cell>
          <cell r="D201">
            <v>19.315000000000001</v>
          </cell>
        </row>
        <row r="202">
          <cell r="A202" t="str">
            <v>6919 БЕКОН с/к с/н в/у 1/180 10шт.  ОСТАНКИНО</v>
          </cell>
          <cell r="D202">
            <v>164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39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79</v>
          </cell>
        </row>
        <row r="205">
          <cell r="A205" t="str">
            <v>БОНУС ДОМАШНИЙ РЕЦЕПТ Коровино 0.5кг 8шт. (6305)</v>
          </cell>
          <cell r="D205">
            <v>11</v>
          </cell>
        </row>
        <row r="206">
          <cell r="A206" t="str">
            <v>БОНУС ДОМАШНИЙ РЕЦЕПТ Коровино вар п/о (5324)</v>
          </cell>
          <cell r="D206">
            <v>14.769</v>
          </cell>
        </row>
        <row r="207">
          <cell r="A207" t="str">
            <v>БОНУС СОЧНЫЕ сос п/о мгс 0.41кг_UZ (6087)  ОСТАНКИНО</v>
          </cell>
          <cell r="D207">
            <v>60</v>
          </cell>
        </row>
        <row r="208">
          <cell r="A208" t="str">
            <v>БОНУС СОЧНЫЕ сос п/о мгс 1*6_UZ (6088)  ОСТАНКИНО</v>
          </cell>
          <cell r="D208">
            <v>49.627000000000002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379</v>
          </cell>
        </row>
        <row r="210">
          <cell r="A210" t="str">
            <v>БОНУС_Колбаса вареная Филейская ТМ Вязанка. ВЕС  ПОКОМ</v>
          </cell>
          <cell r="D210">
            <v>100.21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128</v>
          </cell>
        </row>
        <row r="212">
          <cell r="A212" t="str">
            <v>БОНУС_Мини-чебуречки с мясом  0,3кг ТМ Зареченские  ПОКОМ</v>
          </cell>
          <cell r="D212">
            <v>3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37.799999999999997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133</v>
          </cell>
        </row>
        <row r="215">
          <cell r="A215" t="str">
            <v>Бутербродная вареная 0,47 кг шт.  СПК</v>
          </cell>
          <cell r="D215">
            <v>4</v>
          </cell>
        </row>
        <row r="216">
          <cell r="A216" t="str">
            <v>Вацлавская п/к (черева) 390 гр.шт. термоус.пак  СПК</v>
          </cell>
          <cell r="D216">
            <v>3</v>
          </cell>
        </row>
        <row r="217">
          <cell r="A217" t="str">
            <v>Готовые чебуманы с говядиной 0,28кг ТМ Горячая штучка  ПОКОМ</v>
          </cell>
          <cell r="D217">
            <v>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111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549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341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33</v>
          </cell>
        </row>
        <row r="222">
          <cell r="A222" t="str">
            <v>Гуцульская с/к "КолбасГрад" 160 гр.шт. термоус. пак  СПК</v>
          </cell>
          <cell r="D222">
            <v>19</v>
          </cell>
        </row>
        <row r="223">
          <cell r="A223" t="str">
            <v>Дельгаро с/в "Эликатессе" 140 гр.шт.  СПК</v>
          </cell>
          <cell r="D223">
            <v>11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95</v>
          </cell>
        </row>
        <row r="225">
          <cell r="A225" t="str">
            <v>Докторская вареная в/с 0,47 кг шт.  СПК</v>
          </cell>
          <cell r="D225">
            <v>3</v>
          </cell>
        </row>
        <row r="226">
          <cell r="A226" t="str">
            <v>Докторская вареная термоус.пак. "Высокий вкус"  СПК</v>
          </cell>
          <cell r="D226">
            <v>47.826999999999998</v>
          </cell>
        </row>
        <row r="227">
          <cell r="A227" t="str">
            <v>Жар-ладушки с яблоком и грушей ТМ Зареченские ВЕС ПОКОМ</v>
          </cell>
          <cell r="D227">
            <v>7.4</v>
          </cell>
        </row>
        <row r="228">
          <cell r="A228" t="str">
            <v>ЖАР-мени ВЕС ТМ Зареченские  ПОКОМ</v>
          </cell>
          <cell r="D228">
            <v>43.8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155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153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42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166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238</v>
          </cell>
        </row>
        <row r="234">
          <cell r="A234" t="str">
            <v>Ла Фаворте с/в "Эликатессе" 140 гр.шт.  СПК</v>
          </cell>
          <cell r="D234">
            <v>45</v>
          </cell>
        </row>
        <row r="235">
          <cell r="A235" t="str">
            <v>Ливерная Печеночная "Просто выгодно" 0,3 кг.шт.  СПК</v>
          </cell>
          <cell r="D235">
            <v>7</v>
          </cell>
        </row>
        <row r="236">
          <cell r="A236" t="str">
            <v>Любительская вареная термоус.пак. "Высокий вкус"  СПК</v>
          </cell>
          <cell r="D236">
            <v>14.635999999999999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29</v>
          </cell>
        </row>
        <row r="238">
          <cell r="A238" t="str">
            <v>Мини-сосиски в тесте "Фрайпики" 3,7кг ВЕС,  ПОКОМ</v>
          </cell>
          <cell r="D238">
            <v>22.8</v>
          </cell>
        </row>
        <row r="239">
          <cell r="A239" t="str">
            <v>Мини-сосиски в тесте 0,3кг ТМ Зареченские  ПОКОМ</v>
          </cell>
          <cell r="D239">
            <v>26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55.5</v>
          </cell>
        </row>
        <row r="241">
          <cell r="A241" t="str">
            <v>Мини-чебуречки с мясом  0,3кг ТМ Зареченские  ПОКОМ</v>
          </cell>
          <cell r="D241">
            <v>24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22</v>
          </cell>
        </row>
        <row r="243">
          <cell r="A243" t="str">
            <v>Мини-шарики с курочкой и сыром ТМ Зареченские ВЕС  ПОКОМ</v>
          </cell>
          <cell r="D243">
            <v>37</v>
          </cell>
        </row>
        <row r="244">
          <cell r="A244" t="str">
            <v>Мусульманская вареная "Просто выгодно"  СПК</v>
          </cell>
          <cell r="D244">
            <v>-0.23100000000000001</v>
          </cell>
        </row>
        <row r="245">
          <cell r="A245" t="str">
            <v>Наггетсы Foodgital 0,25кг ТМ Горячая штучка  ПОКОМ</v>
          </cell>
          <cell r="D245">
            <v>56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581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369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473</v>
          </cell>
        </row>
        <row r="249">
          <cell r="A249" t="str">
            <v>Наггетсы с куриным филе и сыром ТМ Вязанка 0,25 кг ПОКОМ</v>
          </cell>
          <cell r="D249">
            <v>201</v>
          </cell>
        </row>
        <row r="250">
          <cell r="A250" t="str">
            <v>Наггетсы Хрустящие 0,3кг ТМ Зареченские  ПОКОМ</v>
          </cell>
          <cell r="D250">
            <v>40</v>
          </cell>
        </row>
        <row r="251">
          <cell r="A251" t="str">
            <v>Наггетсы Хрустящие ТМ Зареченские. ВЕС ПОКОМ</v>
          </cell>
          <cell r="D251">
            <v>150</v>
          </cell>
        </row>
        <row r="252">
          <cell r="A252" t="str">
            <v>Оригинальная с перцем с/к  СПК</v>
          </cell>
          <cell r="D252">
            <v>70.555999999999997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22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29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256</v>
          </cell>
        </row>
        <row r="256">
          <cell r="A256" t="str">
            <v>Пельмени Бигбули с мясом, Горячая штучка 0,43кг  ПОКОМ</v>
          </cell>
          <cell r="D256">
            <v>56</v>
          </cell>
        </row>
        <row r="257">
          <cell r="A257" t="str">
            <v>Пельмени Бигбули с мясом, Горячая штучка 0,9кг  ПОКОМ</v>
          </cell>
          <cell r="D257">
            <v>97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187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87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92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539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409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68.599999999999994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390.4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498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251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10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24</v>
          </cell>
        </row>
        <row r="269">
          <cell r="A269" t="str">
            <v>Пельмени Жемчужные сфера 1,0кг ТМ Зареченские  ПОКОМ</v>
          </cell>
          <cell r="D269">
            <v>5</v>
          </cell>
        </row>
        <row r="270">
          <cell r="A270" t="str">
            <v>Пельмени Медвежьи ушки с фермерскими сливками 0,7кг  ПОКОМ</v>
          </cell>
          <cell r="D270">
            <v>60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136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20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341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59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85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126</v>
          </cell>
        </row>
        <row r="277">
          <cell r="A277" t="str">
            <v>Пельмени Сочные сфера 0,8 кг ТМ Стародворье  ПОКОМ</v>
          </cell>
          <cell r="D277">
            <v>35</v>
          </cell>
        </row>
        <row r="278">
          <cell r="A278" t="str">
            <v>Пельмени Татарские 0,4кг ТМ Особый рецепт  ПОКОМ</v>
          </cell>
          <cell r="D278">
            <v>11</v>
          </cell>
        </row>
        <row r="279">
          <cell r="A279" t="str">
            <v>Пипперони с/к "Эликатессе" 0,10 кг.шт.  СПК</v>
          </cell>
          <cell r="D279">
            <v>10</v>
          </cell>
        </row>
        <row r="280">
          <cell r="A280" t="str">
            <v>Пирожки с мясом 0,3кг ТМ Зареченские  ПОКОМ</v>
          </cell>
          <cell r="D280">
            <v>13</v>
          </cell>
        </row>
        <row r="281">
          <cell r="A281" t="str">
            <v>Пирожки с мясом 3,7кг ВЕС ТМ Зареченские  ПОКОМ</v>
          </cell>
          <cell r="D281">
            <v>55.5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6</v>
          </cell>
        </row>
        <row r="283">
          <cell r="A283" t="str">
            <v>Пирожки с яблоком и грушей 0,3кг ТМ Зареченские  ПОКОМ</v>
          </cell>
          <cell r="D283">
            <v>7</v>
          </cell>
        </row>
        <row r="284">
          <cell r="A284" t="str">
            <v>Покровская вареная 0,47 кг шт.  СПК</v>
          </cell>
          <cell r="D284">
            <v>2</v>
          </cell>
        </row>
        <row r="285">
          <cell r="A285" t="str">
            <v>Ричеза с/к 230 гр.шт.  СПК</v>
          </cell>
          <cell r="D285">
            <v>84</v>
          </cell>
        </row>
        <row r="286">
          <cell r="A286" t="str">
            <v>Сальчетти с/к 230 гр.шт.  СПК</v>
          </cell>
          <cell r="D286">
            <v>46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19</v>
          </cell>
        </row>
        <row r="288">
          <cell r="A288" t="str">
            <v>Салями Трюфель с/в "Эликатессе" 0,16 кг.шт.  СПК</v>
          </cell>
          <cell r="D288">
            <v>50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34.991</v>
          </cell>
        </row>
        <row r="290">
          <cell r="A290" t="str">
            <v>Сардельки "Необыкновенные" (в ср.защ.атм.)  СПК</v>
          </cell>
          <cell r="D290">
            <v>2.1640000000000001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26.364000000000001</v>
          </cell>
        </row>
        <row r="292">
          <cell r="A292" t="str">
            <v>Семейная с чесночком Экстра вареная  СПК</v>
          </cell>
          <cell r="D292">
            <v>9.75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5</v>
          </cell>
        </row>
        <row r="294">
          <cell r="A294" t="str">
            <v>Сервелат Финский в/к 0,38 кг.шт. термофор.пак.  СПК</v>
          </cell>
          <cell r="D294">
            <v>2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10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-3</v>
          </cell>
        </row>
        <row r="297">
          <cell r="A297" t="str">
            <v>Сибирская особая с/к 0,235 кг шт.  СПК</v>
          </cell>
          <cell r="D297">
            <v>30</v>
          </cell>
        </row>
        <row r="298">
          <cell r="A298" t="str">
            <v>Славянская п/к 0,38 кг шт.термофор.пак.  СПК</v>
          </cell>
          <cell r="D298">
            <v>-2</v>
          </cell>
        </row>
        <row r="299">
          <cell r="A299" t="str">
            <v>Смаколадьи с яблоком и грушей ТМ Зареченские,0,9 кг ПОКОМ</v>
          </cell>
          <cell r="D299">
            <v>2</v>
          </cell>
        </row>
        <row r="300">
          <cell r="A300" t="str">
            <v>Сосиски "Баварские" 0,36 кг.шт. вак.упак.  СПК</v>
          </cell>
          <cell r="D300">
            <v>2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9.5920000000000005</v>
          </cell>
        </row>
        <row r="302">
          <cell r="A302" t="str">
            <v>Сосиски Мусульманские "Просто выгодно" (в ср.защ.атм.)  СПК</v>
          </cell>
          <cell r="D302">
            <v>3.53</v>
          </cell>
        </row>
        <row r="303">
          <cell r="A303" t="str">
            <v>Сосиски Хот-дог ВЕС (лоток с ср.защ.атм.)   СПК</v>
          </cell>
          <cell r="D303">
            <v>26.280999999999999</v>
          </cell>
        </row>
        <row r="304">
          <cell r="A304" t="str">
            <v>Сочный мегачебурек ТМ Зареченские ВЕС ПОКОМ</v>
          </cell>
          <cell r="D304">
            <v>38.08</v>
          </cell>
        </row>
        <row r="305">
          <cell r="A305" t="str">
            <v>Торо Неро с/в "Эликатессе" 140 гр.шт.  СПК</v>
          </cell>
          <cell r="D305">
            <v>55</v>
          </cell>
        </row>
        <row r="306">
          <cell r="A306" t="str">
            <v>Уши свиные копченые к пиву 0,15кг нар. д/ф шт.  СПК</v>
          </cell>
          <cell r="D306">
            <v>9</v>
          </cell>
        </row>
        <row r="307">
          <cell r="A307" t="str">
            <v>Фестивальная пора с/к 100 гр.шт.нар. (лоток с ср.защ.атм.)  СПК</v>
          </cell>
          <cell r="D307">
            <v>-2</v>
          </cell>
        </row>
        <row r="308">
          <cell r="A308" t="str">
            <v>Фестивальная пора с/к 235 гр.шт.  СПК</v>
          </cell>
          <cell r="D308">
            <v>313</v>
          </cell>
        </row>
        <row r="309">
          <cell r="A309" t="str">
            <v>Фестивальная пора с/к термоус.пак  СПК</v>
          </cell>
          <cell r="D309">
            <v>1.21</v>
          </cell>
        </row>
        <row r="310">
          <cell r="A310" t="str">
            <v>Фуэт с/в "Эликатессе" 160 гр.шт.  СПК</v>
          </cell>
          <cell r="D310">
            <v>67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Хотстеры Foodgital 0,25кг ТМ Горячая штучка  ПОКОМ</v>
          </cell>
          <cell r="D312">
            <v>1</v>
          </cell>
        </row>
        <row r="313">
          <cell r="A313" t="str">
            <v>Хотстеры с сыром 0,25кг ТМ Горячая штучка  ПОКОМ</v>
          </cell>
          <cell r="D313">
            <v>87</v>
          </cell>
        </row>
        <row r="314">
          <cell r="A314" t="str">
            <v>Хотстеры ТМ Горячая штучка ТС Хотстеры 0,25 кг зам  ПОКОМ</v>
          </cell>
          <cell r="D314">
            <v>276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110</v>
          </cell>
        </row>
        <row r="316">
          <cell r="A316" t="str">
            <v>Хрустящие крылышки ТМ Горячая штучка 0,3 кг зам  ПОКОМ</v>
          </cell>
          <cell r="D316">
            <v>162</v>
          </cell>
        </row>
        <row r="317">
          <cell r="A317" t="str">
            <v>Хрустящие крылышки ТМ Зареченские ТС Зареченские продукты. ВЕС ПОКОМ</v>
          </cell>
          <cell r="D317">
            <v>1.8</v>
          </cell>
        </row>
        <row r="318">
          <cell r="A318" t="str">
            <v>Чебупай сочное яблоко ТМ Горячая штучка 0,2 кг зам.  ПОКОМ</v>
          </cell>
          <cell r="D318">
            <v>40</v>
          </cell>
        </row>
        <row r="319">
          <cell r="A319" t="str">
            <v>Чебупай спелая вишня ТМ Горячая штучка 0,2 кг зам.  ПОКОМ</v>
          </cell>
          <cell r="D319">
            <v>69</v>
          </cell>
        </row>
        <row r="320">
          <cell r="A320" t="str">
            <v>Чебупели Курочка гриль ТМ Горячая штучка, 0,3 кг зам  ПОКОМ</v>
          </cell>
          <cell r="D320">
            <v>38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410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729</v>
          </cell>
        </row>
        <row r="323">
          <cell r="A323" t="str">
            <v>Чебуреки Мясные вес 2,7 кг ТМ Зареченские ВЕС ПОКОМ</v>
          </cell>
          <cell r="D323">
            <v>13.5</v>
          </cell>
        </row>
        <row r="324">
          <cell r="A324" t="str">
            <v>Чебуреки сочные ВЕС ТМ Зареченские  ПОКОМ</v>
          </cell>
          <cell r="D324">
            <v>105</v>
          </cell>
        </row>
        <row r="325">
          <cell r="A325" t="str">
            <v>Шпикачки Русские (черева) (в ср.защ.атм.) "Высокий вкус"  СПК</v>
          </cell>
          <cell r="D325">
            <v>28.824999999999999</v>
          </cell>
        </row>
        <row r="326">
          <cell r="A326" t="str">
            <v>Эликапреза с/в "Эликатессе" 0,10 кг.шт. нарезка (лоток с ср.защ.атм.)  СПК</v>
          </cell>
          <cell r="D326">
            <v>62</v>
          </cell>
        </row>
        <row r="327">
          <cell r="A327" t="str">
            <v>Юбилейная с/к 0,10 кг.шт. нарезка (лоток с ср.защ.атм.)  СПК</v>
          </cell>
          <cell r="D327">
            <v>4</v>
          </cell>
        </row>
        <row r="328">
          <cell r="A328" t="str">
            <v>Юбилейная с/к 0,235 кг.шт.  СПК</v>
          </cell>
          <cell r="D328">
            <v>309</v>
          </cell>
        </row>
        <row r="329">
          <cell r="A329" t="str">
            <v>Итого</v>
          </cell>
          <cell r="D329">
            <v>60166.010999999999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15.08.2024 - 21.08.2024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36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1368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1680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1362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5160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1260</v>
          </cell>
        </row>
        <row r="20">
          <cell r="A20" t="str">
            <v>Пельмени Бигбули с мясом, Горячая штучка 0,9кг  ПОКОМ</v>
          </cell>
          <cell r="D20">
            <v>464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1456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64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180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1332</v>
          </cell>
        </row>
        <row r="25">
          <cell r="A25" t="str">
            <v>Итого</v>
          </cell>
          <cell r="D25">
            <v>26908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7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AP96" sqref="AP96"/>
    </sheetView>
  </sheetViews>
  <sheetFormatPr defaultColWidth="10.5" defaultRowHeight="11.45" customHeight="1" outlineLevelRow="1" x14ac:dyDescent="0.2"/>
  <cols>
    <col min="1" max="1" width="55.83203125" style="1" customWidth="1"/>
    <col min="2" max="2" width="3.6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19" width="0.83203125" style="5" customWidth="1"/>
    <col min="20" max="20" width="6.6640625" style="5" bestFit="1" customWidth="1"/>
    <col min="21" max="22" width="0.832031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6640625" style="5" customWidth="1"/>
    <col min="36" max="37" width="7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147</v>
      </c>
      <c r="AK4" s="12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148</v>
      </c>
      <c r="M5" s="14" t="s">
        <v>149</v>
      </c>
      <c r="N5" s="14" t="s">
        <v>150</v>
      </c>
      <c r="T5" s="14" t="s">
        <v>151</v>
      </c>
      <c r="X5" s="14" t="s">
        <v>151</v>
      </c>
      <c r="AE5" s="5" t="s">
        <v>152</v>
      </c>
      <c r="AF5" s="5" t="s">
        <v>153</v>
      </c>
      <c r="AG5" s="5" t="s">
        <v>154</v>
      </c>
      <c r="AH5" s="14" t="s">
        <v>148</v>
      </c>
    </row>
    <row r="6" spans="1:39" ht="11.1" customHeight="1" x14ac:dyDescent="0.2">
      <c r="A6" s="6"/>
      <c r="B6" s="6"/>
      <c r="C6" s="3"/>
      <c r="D6" s="3"/>
      <c r="E6" s="9">
        <f>SUM(E7:E156)</f>
        <v>156505.86299999998</v>
      </c>
      <c r="F6" s="9">
        <f>SUM(F7:F156)</f>
        <v>90134.479000000007</v>
      </c>
      <c r="J6" s="9">
        <f>SUM(J7:J156)</f>
        <v>157890.12299999996</v>
      </c>
      <c r="K6" s="9">
        <f t="shared" ref="K6:X6" si="0">SUM(K7:K156)</f>
        <v>-1384.2600000000007</v>
      </c>
      <c r="L6" s="9">
        <f t="shared" si="0"/>
        <v>28620</v>
      </c>
      <c r="M6" s="9">
        <f t="shared" si="0"/>
        <v>28950</v>
      </c>
      <c r="N6" s="9">
        <f t="shared" si="0"/>
        <v>29770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16634</v>
      </c>
      <c r="U6" s="9">
        <f t="shared" si="0"/>
        <v>0</v>
      </c>
      <c r="V6" s="9">
        <f t="shared" si="0"/>
        <v>0</v>
      </c>
      <c r="W6" s="9">
        <f t="shared" si="0"/>
        <v>26870.7726</v>
      </c>
      <c r="X6" s="9">
        <f t="shared" si="0"/>
        <v>13910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22152</v>
      </c>
      <c r="AE6" s="9">
        <f t="shared" ref="AE6" si="5">SUM(AE7:AE156)</f>
        <v>26956.423000000006</v>
      </c>
      <c r="AF6" s="9">
        <f t="shared" ref="AF6" si="6">SUM(AF7:AF156)</f>
        <v>29010.887999999999</v>
      </c>
      <c r="AG6" s="9">
        <f t="shared" ref="AG6" si="7">SUM(AG7:AG156)</f>
        <v>27225.835600000017</v>
      </c>
      <c r="AH6" s="9">
        <f t="shared" ref="AH6" si="8">SUM(AH7:AH156)</f>
        <v>27554.635999999999</v>
      </c>
      <c r="AI6" s="9"/>
      <c r="AJ6" s="9">
        <f t="shared" ref="AJ6" si="9">SUM(AJ7:AJ156)</f>
        <v>30544</v>
      </c>
      <c r="AK6" s="9">
        <f t="shared" ref="AK6" si="10">SUM(AK7:AK156)</f>
        <v>16443.699999999997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349.81200000000001</v>
      </c>
      <c r="D7" s="8">
        <v>721.02800000000002</v>
      </c>
      <c r="E7" s="8">
        <v>615.25199999999995</v>
      </c>
      <c r="F7" s="8">
        <v>436.38499999999999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665.63800000000003</v>
      </c>
      <c r="K7" s="13">
        <f>E7-J7</f>
        <v>-50.386000000000081</v>
      </c>
      <c r="L7" s="13">
        <f>VLOOKUP(A:A,[1]TDSheet!$A:$U,21,0)</f>
        <v>150</v>
      </c>
      <c r="M7" s="13">
        <f>VLOOKUP(A:A,[1]TDSheet!$A:$V,22,0)</f>
        <v>170</v>
      </c>
      <c r="N7" s="13">
        <f>VLOOKUP(A:A,[1]TDSheet!$A:$X,24,0)</f>
        <v>140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123.0504</v>
      </c>
      <c r="X7" s="15"/>
      <c r="Y7" s="16">
        <f>(F7+L7+M7+N7+X7)/W7</f>
        <v>7.2846979774141332</v>
      </c>
      <c r="Z7" s="13">
        <f>F7/W7</f>
        <v>3.5463923725562858</v>
      </c>
      <c r="AA7" s="13"/>
      <c r="AB7" s="13"/>
      <c r="AC7" s="13"/>
      <c r="AD7" s="13">
        <v>0</v>
      </c>
      <c r="AE7" s="13">
        <f>VLOOKUP(A:A,[1]TDSheet!$A:$AF,32,0)</f>
        <v>136.07380000000001</v>
      </c>
      <c r="AF7" s="13">
        <f>VLOOKUP(A:A,[1]TDSheet!$A:$AG,33,0)</f>
        <v>134.20779999999999</v>
      </c>
      <c r="AG7" s="13">
        <f>VLOOKUP(A:A,[1]TDSheet!$A:$W,23,0)</f>
        <v>133.93860000000001</v>
      </c>
      <c r="AH7" s="13">
        <f>VLOOKUP(A:A,[3]TDSheet!$A:$D,4,0)</f>
        <v>142.179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507.58699999999999</v>
      </c>
      <c r="D8" s="8">
        <v>746.202</v>
      </c>
      <c r="E8" s="8">
        <v>730.88599999999997</v>
      </c>
      <c r="F8" s="8">
        <v>481.85399999999998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686.96799999999996</v>
      </c>
      <c r="K8" s="13">
        <f t="shared" ref="K8:K71" si="11">E8-J8</f>
        <v>43.918000000000006</v>
      </c>
      <c r="L8" s="13">
        <f>VLOOKUP(A:A,[1]TDSheet!$A:$U,21,0)</f>
        <v>120</v>
      </c>
      <c r="M8" s="13">
        <f>VLOOKUP(A:A,[1]TDSheet!$A:$V,22,0)</f>
        <v>170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146.1772</v>
      </c>
      <c r="X8" s="15">
        <v>100</v>
      </c>
      <c r="Y8" s="16">
        <f t="shared" ref="Y8:Y71" si="13">(F8+L8+M8+N8+X8)/W8</f>
        <v>6.9905156207671242</v>
      </c>
      <c r="Z8" s="13">
        <f t="shared" ref="Z8:Z71" si="14">F8/W8</f>
        <v>3.2963690643958152</v>
      </c>
      <c r="AA8" s="13"/>
      <c r="AB8" s="13"/>
      <c r="AC8" s="13"/>
      <c r="AD8" s="13">
        <v>0</v>
      </c>
      <c r="AE8" s="13">
        <f>VLOOKUP(A:A,[1]TDSheet!$A:$AF,32,0)</f>
        <v>137.43119999999999</v>
      </c>
      <c r="AF8" s="13">
        <f>VLOOKUP(A:A,[1]TDSheet!$A:$AG,33,0)</f>
        <v>157.74700000000001</v>
      </c>
      <c r="AG8" s="13">
        <f>VLOOKUP(A:A,[1]TDSheet!$A:$W,23,0)</f>
        <v>143.1292</v>
      </c>
      <c r="AH8" s="13">
        <f>VLOOKUP(A:A,[3]TDSheet!$A:$D,4,0)</f>
        <v>178.66200000000001</v>
      </c>
      <c r="AI8" s="13" t="str">
        <f>VLOOKUP(A:A,[1]TDSheet!$A:$AI,35,0)</f>
        <v>авгяб</v>
      </c>
      <c r="AJ8" s="13">
        <f t="shared" ref="AJ8:AJ71" si="15">X8+T8</f>
        <v>100</v>
      </c>
      <c r="AK8" s="13">
        <f t="shared" ref="AK8:AK71" si="16">AJ8*H8</f>
        <v>100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1260.9739999999999</v>
      </c>
      <c r="D9" s="8">
        <v>2481.7919999999999</v>
      </c>
      <c r="E9" s="8">
        <v>2316.7559999999999</v>
      </c>
      <c r="F9" s="8">
        <v>1351.99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2210.8290000000002</v>
      </c>
      <c r="K9" s="13">
        <f t="shared" si="11"/>
        <v>105.92699999999968</v>
      </c>
      <c r="L9" s="13">
        <f>VLOOKUP(A:A,[1]TDSheet!$A:$U,21,0)</f>
        <v>600</v>
      </c>
      <c r="M9" s="13">
        <f>VLOOKUP(A:A,[1]TDSheet!$A:$V,22,0)</f>
        <v>600</v>
      </c>
      <c r="N9" s="13">
        <f>VLOOKUP(A:A,[1]TDSheet!$A:$X,24,0)</f>
        <v>470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463.35119999999995</v>
      </c>
      <c r="X9" s="15">
        <v>200</v>
      </c>
      <c r="Y9" s="16">
        <f t="shared" si="13"/>
        <v>6.9536671103905636</v>
      </c>
      <c r="Z9" s="13">
        <f t="shared" si="14"/>
        <v>2.9178515130639568</v>
      </c>
      <c r="AA9" s="13"/>
      <c r="AB9" s="13"/>
      <c r="AC9" s="13"/>
      <c r="AD9" s="13">
        <v>0</v>
      </c>
      <c r="AE9" s="13">
        <f>VLOOKUP(A:A,[1]TDSheet!$A:$AF,32,0)</f>
        <v>422.83540000000005</v>
      </c>
      <c r="AF9" s="13">
        <f>VLOOKUP(A:A,[1]TDSheet!$A:$AG,33,0)</f>
        <v>512.72559999999999</v>
      </c>
      <c r="AG9" s="13">
        <f>VLOOKUP(A:A,[1]TDSheet!$A:$W,23,0)</f>
        <v>475.4298</v>
      </c>
      <c r="AH9" s="13">
        <f>VLOOKUP(A:A,[3]TDSheet!$A:$D,4,0)</f>
        <v>470.25599999999997</v>
      </c>
      <c r="AI9" s="13" t="str">
        <f>VLOOKUP(A:A,[1]TDSheet!$A:$AI,35,0)</f>
        <v>продавг</v>
      </c>
      <c r="AJ9" s="13">
        <f t="shared" si="15"/>
        <v>200</v>
      </c>
      <c r="AK9" s="13">
        <f t="shared" si="16"/>
        <v>200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114.29900000000001</v>
      </c>
      <c r="D10" s="8">
        <v>155.06299999999999</v>
      </c>
      <c r="E10" s="8">
        <v>210.22800000000001</v>
      </c>
      <c r="F10" s="8">
        <v>57.823999999999998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310.01299999999998</v>
      </c>
      <c r="K10" s="13">
        <f t="shared" si="11"/>
        <v>-99.784999999999968</v>
      </c>
      <c r="L10" s="13">
        <f>VLOOKUP(A:A,[1]TDSheet!$A:$U,21,0)</f>
        <v>60</v>
      </c>
      <c r="M10" s="13">
        <f>VLOOKUP(A:A,[1]TDSheet!$A:$V,22,0)</f>
        <v>50</v>
      </c>
      <c r="N10" s="13">
        <f>VLOOKUP(A:A,[1]TDSheet!$A:$X,24,0)</f>
        <v>30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42.0456</v>
      </c>
      <c r="X10" s="15">
        <v>100</v>
      </c>
      <c r="Y10" s="16">
        <f t="shared" si="13"/>
        <v>7.0833571170348382</v>
      </c>
      <c r="Z10" s="13">
        <f t="shared" si="14"/>
        <v>1.3752687558270069</v>
      </c>
      <c r="AA10" s="13"/>
      <c r="AB10" s="13"/>
      <c r="AC10" s="13"/>
      <c r="AD10" s="13">
        <v>0</v>
      </c>
      <c r="AE10" s="13">
        <f>VLOOKUP(A:A,[1]TDSheet!$A:$AF,32,0)</f>
        <v>34.401799999999994</v>
      </c>
      <c r="AF10" s="13">
        <f>VLOOKUP(A:A,[1]TDSheet!$A:$AG,33,0)</f>
        <v>35.639600000000002</v>
      </c>
      <c r="AG10" s="13">
        <f>VLOOKUP(A:A,[1]TDSheet!$A:$W,23,0)</f>
        <v>31.380399999999998</v>
      </c>
      <c r="AH10" s="13">
        <f>VLOOKUP(A:A,[3]TDSheet!$A:$D,4,0)</f>
        <v>80.061999999999998</v>
      </c>
      <c r="AI10" s="13" t="e">
        <f>VLOOKUP(A:A,[1]TDSheet!$A:$AI,35,0)</f>
        <v>#N/A</v>
      </c>
      <c r="AJ10" s="13">
        <f t="shared" si="15"/>
        <v>100</v>
      </c>
      <c r="AK10" s="13">
        <f t="shared" si="16"/>
        <v>100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280</v>
      </c>
      <c r="D11" s="8">
        <v>377</v>
      </c>
      <c r="E11" s="8">
        <v>431</v>
      </c>
      <c r="F11" s="8">
        <v>219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425</v>
      </c>
      <c r="K11" s="13">
        <f t="shared" si="11"/>
        <v>6</v>
      </c>
      <c r="L11" s="13">
        <f>VLOOKUP(A:A,[1]TDSheet!$A:$U,21,0)</f>
        <v>70</v>
      </c>
      <c r="M11" s="13">
        <f>VLOOKUP(A:A,[1]TDSheet!$A:$V,22,0)</f>
        <v>90</v>
      </c>
      <c r="N11" s="13">
        <f>VLOOKUP(A:A,[1]TDSheet!$A:$X,24,0)</f>
        <v>80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86.2</v>
      </c>
      <c r="X11" s="15">
        <v>120</v>
      </c>
      <c r="Y11" s="16">
        <f t="shared" si="13"/>
        <v>6.7169373549883993</v>
      </c>
      <c r="Z11" s="13">
        <f t="shared" si="14"/>
        <v>2.5406032482598606</v>
      </c>
      <c r="AA11" s="13"/>
      <c r="AB11" s="13"/>
      <c r="AC11" s="13"/>
      <c r="AD11" s="13">
        <v>0</v>
      </c>
      <c r="AE11" s="13">
        <f>VLOOKUP(A:A,[1]TDSheet!$A:$AF,32,0)</f>
        <v>71.599999999999994</v>
      </c>
      <c r="AF11" s="13">
        <f>VLOOKUP(A:A,[1]TDSheet!$A:$AG,33,0)</f>
        <v>78</v>
      </c>
      <c r="AG11" s="13">
        <f>VLOOKUP(A:A,[1]TDSheet!$A:$W,23,0)</f>
        <v>76.2</v>
      </c>
      <c r="AH11" s="13">
        <f>VLOOKUP(A:A,[3]TDSheet!$A:$D,4,0)</f>
        <v>98</v>
      </c>
      <c r="AI11" s="13">
        <f>VLOOKUP(A:A,[1]TDSheet!$A:$AI,35,0)</f>
        <v>0</v>
      </c>
      <c r="AJ11" s="13">
        <f t="shared" si="15"/>
        <v>120</v>
      </c>
      <c r="AK11" s="13">
        <f t="shared" si="16"/>
        <v>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2005</v>
      </c>
      <c r="D12" s="8">
        <v>3459</v>
      </c>
      <c r="E12" s="8">
        <v>4084</v>
      </c>
      <c r="F12" s="8">
        <v>1337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4074</v>
      </c>
      <c r="K12" s="13">
        <f t="shared" si="11"/>
        <v>10</v>
      </c>
      <c r="L12" s="13">
        <f>VLOOKUP(A:A,[1]TDSheet!$A:$U,21,0)</f>
        <v>900</v>
      </c>
      <c r="M12" s="13">
        <f>VLOOKUP(A:A,[1]TDSheet!$A:$V,22,0)</f>
        <v>700</v>
      </c>
      <c r="N12" s="13">
        <f>VLOOKUP(A:A,[1]TDSheet!$A:$X,24,0)</f>
        <v>560</v>
      </c>
      <c r="O12" s="13"/>
      <c r="P12" s="13"/>
      <c r="Q12" s="13"/>
      <c r="R12" s="13"/>
      <c r="S12" s="13"/>
      <c r="T12" s="13">
        <v>1600</v>
      </c>
      <c r="U12" s="13"/>
      <c r="V12" s="13"/>
      <c r="W12" s="13">
        <f t="shared" si="12"/>
        <v>620.79999999999995</v>
      </c>
      <c r="X12" s="15">
        <v>800</v>
      </c>
      <c r="Y12" s="16">
        <f t="shared" si="13"/>
        <v>6.921713917525774</v>
      </c>
      <c r="Z12" s="13">
        <f t="shared" si="14"/>
        <v>2.1536726804123711</v>
      </c>
      <c r="AA12" s="13"/>
      <c r="AB12" s="13"/>
      <c r="AC12" s="13"/>
      <c r="AD12" s="13">
        <f>VLOOKUP(A:A,[4]TDSheet!$A:$D,4,0)</f>
        <v>980</v>
      </c>
      <c r="AE12" s="13">
        <f>VLOOKUP(A:A,[1]TDSheet!$A:$AF,32,0)</f>
        <v>498</v>
      </c>
      <c r="AF12" s="13">
        <f>VLOOKUP(A:A,[1]TDSheet!$A:$AG,33,0)</f>
        <v>590.6</v>
      </c>
      <c r="AG12" s="13">
        <f>VLOOKUP(A:A,[1]TDSheet!$A:$W,23,0)</f>
        <v>558.79999999999995</v>
      </c>
      <c r="AH12" s="13">
        <f>VLOOKUP(A:A,[3]TDSheet!$A:$D,4,0)</f>
        <v>534</v>
      </c>
      <c r="AI12" s="13" t="str">
        <f>VLOOKUP(A:A,[1]TDSheet!$A:$AI,35,0)</f>
        <v>авгяб</v>
      </c>
      <c r="AJ12" s="13">
        <f t="shared" si="15"/>
        <v>2400</v>
      </c>
      <c r="AK12" s="13">
        <f t="shared" si="16"/>
        <v>960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3091</v>
      </c>
      <c r="D13" s="8">
        <v>5798</v>
      </c>
      <c r="E13" s="8">
        <v>5818</v>
      </c>
      <c r="F13" s="8">
        <v>2972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5818</v>
      </c>
      <c r="K13" s="13">
        <f t="shared" si="11"/>
        <v>0</v>
      </c>
      <c r="L13" s="13">
        <f>VLOOKUP(A:A,[1]TDSheet!$A:$U,21,0)</f>
        <v>1000</v>
      </c>
      <c r="M13" s="13">
        <f>VLOOKUP(A:A,[1]TDSheet!$A:$V,22,0)</f>
        <v>1200</v>
      </c>
      <c r="N13" s="13">
        <f>VLOOKUP(A:A,[1]TDSheet!$A:$X,24,0)</f>
        <v>1000</v>
      </c>
      <c r="O13" s="13"/>
      <c r="P13" s="13"/>
      <c r="Q13" s="13"/>
      <c r="R13" s="13"/>
      <c r="S13" s="13"/>
      <c r="T13" s="13">
        <v>2250</v>
      </c>
      <c r="U13" s="13"/>
      <c r="V13" s="13"/>
      <c r="W13" s="13">
        <f t="shared" si="12"/>
        <v>897.2</v>
      </c>
      <c r="X13" s="15"/>
      <c r="Y13" s="16">
        <f t="shared" si="13"/>
        <v>6.8791796700847074</v>
      </c>
      <c r="Z13" s="13">
        <f t="shared" si="14"/>
        <v>3.3125278644672314</v>
      </c>
      <c r="AA13" s="13"/>
      <c r="AB13" s="13"/>
      <c r="AC13" s="13"/>
      <c r="AD13" s="13">
        <f>VLOOKUP(A:A,[4]TDSheet!$A:$D,4,0)</f>
        <v>1332</v>
      </c>
      <c r="AE13" s="13">
        <f>VLOOKUP(A:A,[1]TDSheet!$A:$AF,32,0)</f>
        <v>997</v>
      </c>
      <c r="AF13" s="13">
        <f>VLOOKUP(A:A,[1]TDSheet!$A:$AG,33,0)</f>
        <v>975.2</v>
      </c>
      <c r="AG13" s="13">
        <f>VLOOKUP(A:A,[1]TDSheet!$A:$W,23,0)</f>
        <v>917.4</v>
      </c>
      <c r="AH13" s="13">
        <f>VLOOKUP(A:A,[3]TDSheet!$A:$D,4,0)</f>
        <v>866</v>
      </c>
      <c r="AI13" s="13" t="str">
        <f>VLOOKUP(A:A,[1]TDSheet!$A:$AI,35,0)</f>
        <v>оконч</v>
      </c>
      <c r="AJ13" s="13">
        <f t="shared" si="15"/>
        <v>2250</v>
      </c>
      <c r="AK13" s="13">
        <f t="shared" si="16"/>
        <v>1012.5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2386</v>
      </c>
      <c r="D14" s="8">
        <v>9091</v>
      </c>
      <c r="E14" s="8">
        <v>7925</v>
      </c>
      <c r="F14" s="8">
        <v>3465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7919</v>
      </c>
      <c r="K14" s="13">
        <f t="shared" si="11"/>
        <v>6</v>
      </c>
      <c r="L14" s="13">
        <f>VLOOKUP(A:A,[1]TDSheet!$A:$U,21,0)</f>
        <v>1000</v>
      </c>
      <c r="M14" s="13">
        <f>VLOOKUP(A:A,[1]TDSheet!$A:$V,22,0)</f>
        <v>1300</v>
      </c>
      <c r="N14" s="13">
        <f>VLOOKUP(A:A,[1]TDSheet!$A:$X,24,0)</f>
        <v>1000</v>
      </c>
      <c r="O14" s="13"/>
      <c r="P14" s="13"/>
      <c r="Q14" s="13"/>
      <c r="R14" s="13"/>
      <c r="S14" s="13"/>
      <c r="T14" s="13">
        <v>1134</v>
      </c>
      <c r="U14" s="13"/>
      <c r="V14" s="13"/>
      <c r="W14" s="13">
        <f t="shared" si="12"/>
        <v>985</v>
      </c>
      <c r="X14" s="15"/>
      <c r="Y14" s="16">
        <f t="shared" si="13"/>
        <v>6.8680203045685282</v>
      </c>
      <c r="Z14" s="13">
        <f t="shared" si="14"/>
        <v>3.5177664974619289</v>
      </c>
      <c r="AA14" s="13"/>
      <c r="AB14" s="13"/>
      <c r="AC14" s="13"/>
      <c r="AD14" s="13">
        <f>VLOOKUP(A:A,[4]TDSheet!$A:$D,4,0)</f>
        <v>3000</v>
      </c>
      <c r="AE14" s="13">
        <f>VLOOKUP(A:A,[1]TDSheet!$A:$AF,32,0)</f>
        <v>948.4</v>
      </c>
      <c r="AF14" s="13">
        <f>VLOOKUP(A:A,[1]TDSheet!$A:$AG,33,0)</f>
        <v>1027</v>
      </c>
      <c r="AG14" s="13">
        <f>VLOOKUP(A:A,[1]TDSheet!$A:$W,23,0)</f>
        <v>1045</v>
      </c>
      <c r="AH14" s="13">
        <f>VLOOKUP(A:A,[3]TDSheet!$A:$D,4,0)</f>
        <v>1010</v>
      </c>
      <c r="AI14" s="13">
        <f>VLOOKUP(A:A,[1]TDSheet!$A:$AI,35,0)</f>
        <v>0</v>
      </c>
      <c r="AJ14" s="13">
        <f t="shared" si="15"/>
        <v>1134</v>
      </c>
      <c r="AK14" s="13">
        <f t="shared" si="16"/>
        <v>510.3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241</v>
      </c>
      <c r="D15" s="8">
        <v>445</v>
      </c>
      <c r="E15" s="8">
        <v>373</v>
      </c>
      <c r="F15" s="8">
        <v>307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382</v>
      </c>
      <c r="K15" s="13">
        <f t="shared" si="11"/>
        <v>-9</v>
      </c>
      <c r="L15" s="13">
        <f>VLOOKUP(A:A,[1]TDSheet!$A:$U,21,0)</f>
        <v>30</v>
      </c>
      <c r="M15" s="13">
        <f>VLOOKUP(A:A,[1]TDSheet!$A:$V,22,0)</f>
        <v>90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74.599999999999994</v>
      </c>
      <c r="X15" s="15"/>
      <c r="Y15" s="16">
        <f t="shared" si="13"/>
        <v>6.7962466487935664</v>
      </c>
      <c r="Z15" s="13">
        <f t="shared" si="14"/>
        <v>4.1152815013404833</v>
      </c>
      <c r="AA15" s="13"/>
      <c r="AB15" s="13"/>
      <c r="AC15" s="13"/>
      <c r="AD15" s="13">
        <v>0</v>
      </c>
      <c r="AE15" s="13">
        <f>VLOOKUP(A:A,[1]TDSheet!$A:$AF,32,0)</f>
        <v>77.8</v>
      </c>
      <c r="AF15" s="13">
        <f>VLOOKUP(A:A,[1]TDSheet!$A:$AG,33,0)</f>
        <v>78.8</v>
      </c>
      <c r="AG15" s="13">
        <f>VLOOKUP(A:A,[1]TDSheet!$A:$W,23,0)</f>
        <v>76.400000000000006</v>
      </c>
      <c r="AH15" s="13">
        <f>VLOOKUP(A:A,[3]TDSheet!$A:$D,4,0)</f>
        <v>80</v>
      </c>
      <c r="AI15" s="13" t="e">
        <f>VLOOKUP(A:A,[1]TDSheet!$A:$AI,35,0)</f>
        <v>#N/A</v>
      </c>
      <c r="AJ15" s="13">
        <f t="shared" si="15"/>
        <v>0</v>
      </c>
      <c r="AK15" s="13">
        <f t="shared" si="16"/>
        <v>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48</v>
      </c>
      <c r="D16" s="8">
        <v>109</v>
      </c>
      <c r="E16" s="8">
        <v>70</v>
      </c>
      <c r="F16" s="8">
        <v>80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79</v>
      </c>
      <c r="K16" s="13">
        <f t="shared" si="11"/>
        <v>-9</v>
      </c>
      <c r="L16" s="13">
        <f>VLOOKUP(A:A,[1]TDSheet!$A:$U,21,0)</f>
        <v>0</v>
      </c>
      <c r="M16" s="13">
        <f>VLOOKUP(A:A,[1]TDSheet!$A:$V,22,0)</f>
        <v>0</v>
      </c>
      <c r="N16" s="13">
        <f>VLOOKUP(A:A,[1]TDSheet!$A:$X,24,0)</f>
        <v>20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14</v>
      </c>
      <c r="X16" s="15"/>
      <c r="Y16" s="16">
        <f t="shared" si="13"/>
        <v>7.1428571428571432</v>
      </c>
      <c r="Z16" s="13">
        <f t="shared" si="14"/>
        <v>5.7142857142857144</v>
      </c>
      <c r="AA16" s="13"/>
      <c r="AB16" s="13"/>
      <c r="AC16" s="13"/>
      <c r="AD16" s="13">
        <v>0</v>
      </c>
      <c r="AE16" s="13">
        <f>VLOOKUP(A:A,[1]TDSheet!$A:$AF,32,0)</f>
        <v>15</v>
      </c>
      <c r="AF16" s="13">
        <f>VLOOKUP(A:A,[1]TDSheet!$A:$AG,33,0)</f>
        <v>17</v>
      </c>
      <c r="AG16" s="13">
        <f>VLOOKUP(A:A,[1]TDSheet!$A:$W,23,0)</f>
        <v>14.6</v>
      </c>
      <c r="AH16" s="13">
        <f>VLOOKUP(A:A,[3]TDSheet!$A:$D,4,0)</f>
        <v>26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368</v>
      </c>
      <c r="D17" s="8">
        <v>524</v>
      </c>
      <c r="E17" s="8">
        <v>336</v>
      </c>
      <c r="F17" s="8">
        <v>550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347</v>
      </c>
      <c r="K17" s="13">
        <f t="shared" si="11"/>
        <v>-11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400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67.2</v>
      </c>
      <c r="X17" s="15"/>
      <c r="Y17" s="16">
        <f t="shared" si="13"/>
        <v>14.136904761904761</v>
      </c>
      <c r="Z17" s="13">
        <f t="shared" si="14"/>
        <v>8.1845238095238084</v>
      </c>
      <c r="AA17" s="13"/>
      <c r="AB17" s="13"/>
      <c r="AC17" s="13"/>
      <c r="AD17" s="13">
        <v>0</v>
      </c>
      <c r="AE17" s="13">
        <f>VLOOKUP(A:A,[1]TDSheet!$A:$AF,32,0)</f>
        <v>75</v>
      </c>
      <c r="AF17" s="13">
        <f>VLOOKUP(A:A,[1]TDSheet!$A:$AG,33,0)</f>
        <v>77.8</v>
      </c>
      <c r="AG17" s="13">
        <f>VLOOKUP(A:A,[1]TDSheet!$A:$W,23,0)</f>
        <v>76.400000000000006</v>
      </c>
      <c r="AH17" s="13">
        <f>VLOOKUP(A:A,[3]TDSheet!$A:$D,4,0)</f>
        <v>75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300</v>
      </c>
      <c r="D18" s="8">
        <v>513</v>
      </c>
      <c r="E18" s="8">
        <v>439</v>
      </c>
      <c r="F18" s="8">
        <v>352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451</v>
      </c>
      <c r="K18" s="13">
        <f t="shared" si="11"/>
        <v>-12</v>
      </c>
      <c r="L18" s="13">
        <f>VLOOKUP(A:A,[1]TDSheet!$A:$U,21,0)</f>
        <v>130</v>
      </c>
      <c r="M18" s="13">
        <f>VLOOKUP(A:A,[1]TDSheet!$A:$V,22,0)</f>
        <v>120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87.8</v>
      </c>
      <c r="X18" s="15"/>
      <c r="Y18" s="16">
        <f t="shared" si="13"/>
        <v>7.9954441913439638</v>
      </c>
      <c r="Z18" s="13">
        <f t="shared" si="14"/>
        <v>4.0091116173120733</v>
      </c>
      <c r="AA18" s="13"/>
      <c r="AB18" s="13"/>
      <c r="AC18" s="13"/>
      <c r="AD18" s="13">
        <v>0</v>
      </c>
      <c r="AE18" s="13">
        <f>VLOOKUP(A:A,[1]TDSheet!$A:$AF,32,0)</f>
        <v>97.4</v>
      </c>
      <c r="AF18" s="13">
        <f>VLOOKUP(A:A,[1]TDSheet!$A:$AG,33,0)</f>
        <v>89.4</v>
      </c>
      <c r="AG18" s="13">
        <f>VLOOKUP(A:A,[1]TDSheet!$A:$W,23,0)</f>
        <v>97.6</v>
      </c>
      <c r="AH18" s="13">
        <f>VLOOKUP(A:A,[3]TDSheet!$A:$D,4,0)</f>
        <v>69</v>
      </c>
      <c r="AI18" s="13">
        <f>VLOOKUP(A:A,[1]TDSheet!$A:$AI,35,0)</f>
        <v>0</v>
      </c>
      <c r="AJ18" s="13">
        <f t="shared" si="15"/>
        <v>0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2840</v>
      </c>
      <c r="D19" s="8">
        <v>1846</v>
      </c>
      <c r="E19" s="8">
        <v>1553</v>
      </c>
      <c r="F19" s="8">
        <v>3114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1572</v>
      </c>
      <c r="K19" s="13">
        <f t="shared" si="11"/>
        <v>-19</v>
      </c>
      <c r="L19" s="13">
        <f>VLOOKUP(A:A,[1]TDSheet!$A:$U,21,0)</f>
        <v>0</v>
      </c>
      <c r="M19" s="13">
        <f>VLOOKUP(A:A,[1]TDSheet!$A:$V,22,0)</f>
        <v>0</v>
      </c>
      <c r="N19" s="13">
        <f>VLOOKUP(A:A,[1]TDSheet!$A:$X,24,0)</f>
        <v>1000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310.60000000000002</v>
      </c>
      <c r="X19" s="15"/>
      <c r="Y19" s="16">
        <f t="shared" si="13"/>
        <v>13.245331616226657</v>
      </c>
      <c r="Z19" s="13">
        <f t="shared" si="14"/>
        <v>10.025756600128782</v>
      </c>
      <c r="AA19" s="13"/>
      <c r="AB19" s="13"/>
      <c r="AC19" s="13"/>
      <c r="AD19" s="13">
        <v>0</v>
      </c>
      <c r="AE19" s="13">
        <f>VLOOKUP(A:A,[1]TDSheet!$A:$AF,32,0)</f>
        <v>320.39999999999998</v>
      </c>
      <c r="AF19" s="13">
        <f>VLOOKUP(A:A,[1]TDSheet!$A:$AG,33,0)</f>
        <v>388.4</v>
      </c>
      <c r="AG19" s="13">
        <f>VLOOKUP(A:A,[1]TDSheet!$A:$W,23,0)</f>
        <v>324.60000000000002</v>
      </c>
      <c r="AH19" s="13">
        <f>VLOOKUP(A:A,[3]TDSheet!$A:$D,4,0)</f>
        <v>316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791</v>
      </c>
      <c r="D20" s="8">
        <v>762</v>
      </c>
      <c r="E20" s="8">
        <v>945</v>
      </c>
      <c r="F20" s="8">
        <v>584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958</v>
      </c>
      <c r="K20" s="13">
        <f t="shared" si="11"/>
        <v>-13</v>
      </c>
      <c r="L20" s="13">
        <f>VLOOKUP(A:A,[1]TDSheet!$A:$U,21,0)</f>
        <v>270</v>
      </c>
      <c r="M20" s="13">
        <f>VLOOKUP(A:A,[1]TDSheet!$A:$V,22,0)</f>
        <v>260</v>
      </c>
      <c r="N20" s="13">
        <f>VLOOKUP(A:A,[1]TDSheet!$A:$X,24,0)</f>
        <v>200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189</v>
      </c>
      <c r="X20" s="15"/>
      <c r="Y20" s="16">
        <f t="shared" si="13"/>
        <v>6.9523809523809526</v>
      </c>
      <c r="Z20" s="13">
        <f t="shared" si="14"/>
        <v>3.0899470899470898</v>
      </c>
      <c r="AA20" s="13"/>
      <c r="AB20" s="13"/>
      <c r="AC20" s="13"/>
      <c r="AD20" s="13">
        <v>0</v>
      </c>
      <c r="AE20" s="13">
        <f>VLOOKUP(A:A,[1]TDSheet!$A:$AF,32,0)</f>
        <v>193.8</v>
      </c>
      <c r="AF20" s="13">
        <f>VLOOKUP(A:A,[1]TDSheet!$A:$AG,33,0)</f>
        <v>212.2</v>
      </c>
      <c r="AG20" s="13">
        <f>VLOOKUP(A:A,[1]TDSheet!$A:$W,23,0)</f>
        <v>200</v>
      </c>
      <c r="AH20" s="13">
        <f>VLOOKUP(A:A,[3]TDSheet!$A:$D,4,0)</f>
        <v>222</v>
      </c>
      <c r="AI20" s="13" t="str">
        <f>VLOOKUP(A:A,[1]TDSheet!$A:$AI,35,0)</f>
        <v>продавг</v>
      </c>
      <c r="AJ20" s="13">
        <f t="shared" si="15"/>
        <v>0</v>
      </c>
      <c r="AK20" s="13">
        <f t="shared" si="16"/>
        <v>0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181</v>
      </c>
      <c r="D21" s="8">
        <v>471</v>
      </c>
      <c r="E21" s="8">
        <v>479</v>
      </c>
      <c r="F21" s="8">
        <v>160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529</v>
      </c>
      <c r="K21" s="13">
        <f t="shared" si="11"/>
        <v>-50</v>
      </c>
      <c r="L21" s="13">
        <f>VLOOKUP(A:A,[1]TDSheet!$A:$U,21,0)</f>
        <v>90</v>
      </c>
      <c r="M21" s="13">
        <f>VLOOKUP(A:A,[1]TDSheet!$A:$V,22,0)</f>
        <v>60</v>
      </c>
      <c r="N21" s="13">
        <f>VLOOKUP(A:A,[1]TDSheet!$A:$X,24,0)</f>
        <v>60</v>
      </c>
      <c r="O21" s="13"/>
      <c r="P21" s="13"/>
      <c r="Q21" s="13"/>
      <c r="R21" s="13"/>
      <c r="S21" s="13"/>
      <c r="T21" s="13">
        <v>648</v>
      </c>
      <c r="U21" s="13"/>
      <c r="V21" s="13"/>
      <c r="W21" s="13">
        <f t="shared" si="12"/>
        <v>49</v>
      </c>
      <c r="X21" s="15">
        <v>50</v>
      </c>
      <c r="Y21" s="16">
        <f t="shared" si="13"/>
        <v>8.5714285714285712</v>
      </c>
      <c r="Z21" s="13">
        <f t="shared" si="14"/>
        <v>3.2653061224489797</v>
      </c>
      <c r="AA21" s="13"/>
      <c r="AB21" s="13"/>
      <c r="AC21" s="13"/>
      <c r="AD21" s="13">
        <f>VLOOKUP(A:A,[4]TDSheet!$A:$D,4,0)</f>
        <v>234</v>
      </c>
      <c r="AE21" s="13">
        <f>VLOOKUP(A:A,[1]TDSheet!$A:$AF,32,0)</f>
        <v>40.6</v>
      </c>
      <c r="AF21" s="13">
        <f>VLOOKUP(A:A,[1]TDSheet!$A:$AG,33,0)</f>
        <v>48.2</v>
      </c>
      <c r="AG21" s="13">
        <f>VLOOKUP(A:A,[1]TDSheet!$A:$W,23,0)</f>
        <v>51.8</v>
      </c>
      <c r="AH21" s="13">
        <f>VLOOKUP(A:A,[3]TDSheet!$A:$D,4,0)</f>
        <v>55</v>
      </c>
      <c r="AI21" s="13">
        <f>VLOOKUP(A:A,[1]TDSheet!$A:$AI,35,0)</f>
        <v>0</v>
      </c>
      <c r="AJ21" s="13">
        <f t="shared" si="15"/>
        <v>698</v>
      </c>
      <c r="AK21" s="13">
        <f t="shared" si="16"/>
        <v>244.29999999999998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370</v>
      </c>
      <c r="D22" s="8">
        <v>411</v>
      </c>
      <c r="E22" s="8">
        <v>489</v>
      </c>
      <c r="F22" s="8">
        <v>274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682</v>
      </c>
      <c r="K22" s="13">
        <f t="shared" si="11"/>
        <v>-193</v>
      </c>
      <c r="L22" s="13">
        <f>VLOOKUP(A:A,[1]TDSheet!$A:$U,21,0)</f>
        <v>50</v>
      </c>
      <c r="M22" s="13">
        <f>VLOOKUP(A:A,[1]TDSheet!$A:$V,22,0)</f>
        <v>90</v>
      </c>
      <c r="N22" s="13">
        <f>VLOOKUP(A:A,[1]TDSheet!$A:$X,24,0)</f>
        <v>90</v>
      </c>
      <c r="O22" s="13"/>
      <c r="P22" s="13"/>
      <c r="Q22" s="13"/>
      <c r="R22" s="13"/>
      <c r="S22" s="13"/>
      <c r="T22" s="13">
        <v>18</v>
      </c>
      <c r="U22" s="13"/>
      <c r="V22" s="13"/>
      <c r="W22" s="13">
        <f t="shared" si="12"/>
        <v>90.6</v>
      </c>
      <c r="X22" s="15">
        <v>150</v>
      </c>
      <c r="Y22" s="16">
        <f t="shared" si="13"/>
        <v>7.2185430463576168</v>
      </c>
      <c r="Z22" s="13">
        <f t="shared" si="14"/>
        <v>3.0242825607064021</v>
      </c>
      <c r="AA22" s="13"/>
      <c r="AB22" s="13"/>
      <c r="AC22" s="13"/>
      <c r="AD22" s="13">
        <f>VLOOKUP(A:A,[4]TDSheet!$A:$D,4,0)</f>
        <v>36</v>
      </c>
      <c r="AE22" s="13">
        <f>VLOOKUP(A:A,[1]TDSheet!$A:$AF,32,0)</f>
        <v>87.2</v>
      </c>
      <c r="AF22" s="13">
        <f>VLOOKUP(A:A,[1]TDSheet!$A:$AG,33,0)</f>
        <v>72.2</v>
      </c>
      <c r="AG22" s="13">
        <f>VLOOKUP(A:A,[1]TDSheet!$A:$W,23,0)</f>
        <v>84.8</v>
      </c>
      <c r="AH22" s="13">
        <f>VLOOKUP(A:A,[3]TDSheet!$A:$D,4,0)</f>
        <v>118</v>
      </c>
      <c r="AI22" s="13">
        <f>VLOOKUP(A:A,[1]TDSheet!$A:$AI,35,0)</f>
        <v>0</v>
      </c>
      <c r="AJ22" s="13">
        <f t="shared" si="15"/>
        <v>168</v>
      </c>
      <c r="AK22" s="13">
        <f t="shared" si="16"/>
        <v>58.8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680</v>
      </c>
      <c r="D23" s="8">
        <v>1062</v>
      </c>
      <c r="E23" s="8">
        <v>908</v>
      </c>
      <c r="F23" s="8">
        <v>797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1010</v>
      </c>
      <c r="K23" s="13">
        <f t="shared" si="11"/>
        <v>-102</v>
      </c>
      <c r="L23" s="13">
        <f>VLOOKUP(A:A,[1]TDSheet!$A:$U,21,0)</f>
        <v>200</v>
      </c>
      <c r="M23" s="13">
        <f>VLOOKUP(A:A,[1]TDSheet!$A:$V,22,0)</f>
        <v>270</v>
      </c>
      <c r="N23" s="13">
        <f>VLOOKUP(A:A,[1]TDSheet!$A:$X,24,0)</f>
        <v>300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181.6</v>
      </c>
      <c r="X23" s="15"/>
      <c r="Y23" s="16">
        <f t="shared" si="13"/>
        <v>8.6288546255506606</v>
      </c>
      <c r="Z23" s="13">
        <f t="shared" si="14"/>
        <v>4.3887665198237888</v>
      </c>
      <c r="AA23" s="13"/>
      <c r="AB23" s="13"/>
      <c r="AC23" s="13"/>
      <c r="AD23" s="13">
        <v>0</v>
      </c>
      <c r="AE23" s="13">
        <f>VLOOKUP(A:A,[1]TDSheet!$A:$AF,32,0)</f>
        <v>185.8</v>
      </c>
      <c r="AF23" s="13">
        <f>VLOOKUP(A:A,[1]TDSheet!$A:$AG,33,0)</f>
        <v>172.2</v>
      </c>
      <c r="AG23" s="13">
        <f>VLOOKUP(A:A,[1]TDSheet!$A:$W,23,0)</f>
        <v>211</v>
      </c>
      <c r="AH23" s="13">
        <f>VLOOKUP(A:A,[3]TDSheet!$A:$D,4,0)</f>
        <v>177</v>
      </c>
      <c r="AI23" s="13">
        <f>VLOOKUP(A:A,[1]TDSheet!$A:$AI,35,0)</f>
        <v>0</v>
      </c>
      <c r="AJ23" s="13">
        <f t="shared" si="15"/>
        <v>0</v>
      </c>
      <c r="AK23" s="13">
        <f t="shared" si="16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432.05599999999998</v>
      </c>
      <c r="D24" s="8">
        <v>482.55</v>
      </c>
      <c r="E24" s="8">
        <v>572.11500000000001</v>
      </c>
      <c r="F24" s="8">
        <v>325.61099999999999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542.69799999999998</v>
      </c>
      <c r="K24" s="13">
        <f t="shared" si="11"/>
        <v>29.41700000000003</v>
      </c>
      <c r="L24" s="13">
        <f>VLOOKUP(A:A,[1]TDSheet!$A:$U,21,0)</f>
        <v>150</v>
      </c>
      <c r="M24" s="13">
        <f>VLOOKUP(A:A,[1]TDSheet!$A:$V,22,0)</f>
        <v>150</v>
      </c>
      <c r="N24" s="13">
        <f>VLOOKUP(A:A,[1]TDSheet!$A:$X,24,0)</f>
        <v>110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114.423</v>
      </c>
      <c r="X24" s="15">
        <v>60</v>
      </c>
      <c r="Y24" s="16">
        <f t="shared" si="13"/>
        <v>6.9532436660461618</v>
      </c>
      <c r="Z24" s="13">
        <f t="shared" si="14"/>
        <v>2.8456778794473139</v>
      </c>
      <c r="AA24" s="13"/>
      <c r="AB24" s="13"/>
      <c r="AC24" s="13"/>
      <c r="AD24" s="13">
        <v>0</v>
      </c>
      <c r="AE24" s="13">
        <f>VLOOKUP(A:A,[1]TDSheet!$A:$AF,32,0)</f>
        <v>99.46459999999999</v>
      </c>
      <c r="AF24" s="13">
        <f>VLOOKUP(A:A,[1]TDSheet!$A:$AG,33,0)</f>
        <v>123.77979999999999</v>
      </c>
      <c r="AG24" s="13">
        <f>VLOOKUP(A:A,[1]TDSheet!$A:$W,23,0)</f>
        <v>114.75060000000001</v>
      </c>
      <c r="AH24" s="13">
        <f>VLOOKUP(A:A,[3]TDSheet!$A:$D,4,0)</f>
        <v>127.79600000000001</v>
      </c>
      <c r="AI24" s="13">
        <f>VLOOKUP(A:A,[1]TDSheet!$A:$AI,35,0)</f>
        <v>0</v>
      </c>
      <c r="AJ24" s="13">
        <f t="shared" si="15"/>
        <v>60</v>
      </c>
      <c r="AK24" s="13">
        <f t="shared" si="16"/>
        <v>60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3532.1590000000001</v>
      </c>
      <c r="D25" s="8">
        <v>6439.9579999999996</v>
      </c>
      <c r="E25" s="8">
        <v>5890.91</v>
      </c>
      <c r="F25" s="8">
        <v>3947.1109999999999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5857.0420000000004</v>
      </c>
      <c r="K25" s="13">
        <f t="shared" si="11"/>
        <v>33.867999999999483</v>
      </c>
      <c r="L25" s="13">
        <f>VLOOKUP(A:A,[1]TDSheet!$A:$U,21,0)</f>
        <v>1700</v>
      </c>
      <c r="M25" s="13">
        <f>VLOOKUP(A:A,[1]TDSheet!$A:$V,22,0)</f>
        <v>1000</v>
      </c>
      <c r="N25" s="13">
        <f>VLOOKUP(A:A,[1]TDSheet!$A:$X,24,0)</f>
        <v>1400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1178.182</v>
      </c>
      <c r="X25" s="15">
        <v>500</v>
      </c>
      <c r="Y25" s="16">
        <f t="shared" si="13"/>
        <v>7.2544912415908582</v>
      </c>
      <c r="Z25" s="13">
        <f t="shared" si="14"/>
        <v>3.3501708564551147</v>
      </c>
      <c r="AA25" s="13"/>
      <c r="AB25" s="13"/>
      <c r="AC25" s="13"/>
      <c r="AD25" s="13">
        <v>0</v>
      </c>
      <c r="AE25" s="13">
        <f>VLOOKUP(A:A,[1]TDSheet!$A:$AF,32,0)</f>
        <v>1179.3786</v>
      </c>
      <c r="AF25" s="13">
        <f>VLOOKUP(A:A,[1]TDSheet!$A:$AG,33,0)</f>
        <v>1327.0646000000002</v>
      </c>
      <c r="AG25" s="13">
        <f>VLOOKUP(A:A,[1]TDSheet!$A:$W,23,0)</f>
        <v>1241.6035999999999</v>
      </c>
      <c r="AH25" s="13">
        <f>VLOOKUP(A:A,[3]TDSheet!$A:$D,4,0)</f>
        <v>1093.123</v>
      </c>
      <c r="AI25" s="13" t="str">
        <f>VLOOKUP(A:A,[1]TDSheet!$A:$AI,35,0)</f>
        <v>продавг</v>
      </c>
      <c r="AJ25" s="13">
        <f t="shared" si="15"/>
        <v>500</v>
      </c>
      <c r="AK25" s="13">
        <f t="shared" si="16"/>
        <v>500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331.29</v>
      </c>
      <c r="D26" s="8">
        <v>508.34800000000001</v>
      </c>
      <c r="E26" s="8">
        <v>484.76499999999999</v>
      </c>
      <c r="F26" s="8">
        <v>344.887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468.87299999999999</v>
      </c>
      <c r="K26" s="13">
        <f t="shared" si="11"/>
        <v>15.891999999999996</v>
      </c>
      <c r="L26" s="13">
        <f>VLOOKUP(A:A,[1]TDSheet!$A:$U,21,0)</f>
        <v>100</v>
      </c>
      <c r="M26" s="13">
        <f>VLOOKUP(A:A,[1]TDSheet!$A:$V,22,0)</f>
        <v>100</v>
      </c>
      <c r="N26" s="13">
        <f>VLOOKUP(A:A,[1]TDSheet!$A:$X,24,0)</f>
        <v>110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96.953000000000003</v>
      </c>
      <c r="X26" s="15"/>
      <c r="Y26" s="16">
        <f t="shared" si="13"/>
        <v>6.7546852598681824</v>
      </c>
      <c r="Z26" s="13">
        <f t="shared" si="14"/>
        <v>3.557259703155137</v>
      </c>
      <c r="AA26" s="13"/>
      <c r="AB26" s="13"/>
      <c r="AC26" s="13"/>
      <c r="AD26" s="13">
        <v>0</v>
      </c>
      <c r="AE26" s="13">
        <f>VLOOKUP(A:A,[1]TDSheet!$A:$AF,32,0)</f>
        <v>72.445599999999999</v>
      </c>
      <c r="AF26" s="13">
        <f>VLOOKUP(A:A,[1]TDSheet!$A:$AG,33,0)</f>
        <v>91.882800000000003</v>
      </c>
      <c r="AG26" s="13">
        <f>VLOOKUP(A:A,[1]TDSheet!$A:$W,23,0)</f>
        <v>97.735199999999992</v>
      </c>
      <c r="AH26" s="13">
        <f>VLOOKUP(A:A,[3]TDSheet!$A:$D,4,0)</f>
        <v>102.054</v>
      </c>
      <c r="AI26" s="13">
        <f>VLOOKUP(A:A,[1]TDSheet!$A:$AI,35,0)</f>
        <v>0</v>
      </c>
      <c r="AJ26" s="13">
        <f t="shared" si="15"/>
        <v>0</v>
      </c>
      <c r="AK26" s="13">
        <f t="shared" si="16"/>
        <v>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564.86</v>
      </c>
      <c r="D27" s="8">
        <v>609.96</v>
      </c>
      <c r="E27" s="8">
        <v>673.94799999999998</v>
      </c>
      <c r="F27" s="8">
        <v>480.59100000000001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645.13300000000004</v>
      </c>
      <c r="K27" s="13">
        <f t="shared" si="11"/>
        <v>28.814999999999941</v>
      </c>
      <c r="L27" s="13">
        <f>VLOOKUP(A:A,[1]TDSheet!$A:$U,21,0)</f>
        <v>180</v>
      </c>
      <c r="M27" s="13">
        <f>VLOOKUP(A:A,[1]TDSheet!$A:$V,22,0)</f>
        <v>160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134.78960000000001</v>
      </c>
      <c r="X27" s="15"/>
      <c r="Y27" s="16">
        <f t="shared" si="13"/>
        <v>7.2007855205446116</v>
      </c>
      <c r="Z27" s="13">
        <f t="shared" si="14"/>
        <v>3.5654902158623512</v>
      </c>
      <c r="AA27" s="13"/>
      <c r="AB27" s="13"/>
      <c r="AC27" s="13"/>
      <c r="AD27" s="13">
        <v>0</v>
      </c>
      <c r="AE27" s="13">
        <f>VLOOKUP(A:A,[1]TDSheet!$A:$AF,32,0)</f>
        <v>137.2954</v>
      </c>
      <c r="AF27" s="13">
        <f>VLOOKUP(A:A,[1]TDSheet!$A:$AG,33,0)</f>
        <v>146.54259999999999</v>
      </c>
      <c r="AG27" s="13">
        <f>VLOOKUP(A:A,[1]TDSheet!$A:$W,23,0)</f>
        <v>144.8586</v>
      </c>
      <c r="AH27" s="13">
        <f>VLOOKUP(A:A,[3]TDSheet!$A:$D,4,0)</f>
        <v>154.017</v>
      </c>
      <c r="AI27" s="13">
        <f>VLOOKUP(A:A,[1]TDSheet!$A:$AI,35,0)</f>
        <v>0</v>
      </c>
      <c r="AJ27" s="13">
        <f t="shared" si="15"/>
        <v>0</v>
      </c>
      <c r="AK27" s="13">
        <f t="shared" si="16"/>
        <v>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177.27099999999999</v>
      </c>
      <c r="D28" s="8">
        <v>457.505</v>
      </c>
      <c r="E28" s="8">
        <v>320.49799999999999</v>
      </c>
      <c r="F28" s="8">
        <v>306.32499999999999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307.93799999999999</v>
      </c>
      <c r="K28" s="13">
        <f t="shared" si="11"/>
        <v>12.560000000000002</v>
      </c>
      <c r="L28" s="13">
        <f>VLOOKUP(A:A,[1]TDSheet!$A:$U,21,0)</f>
        <v>50</v>
      </c>
      <c r="M28" s="13">
        <f>VLOOKUP(A:A,[1]TDSheet!$A:$V,22,0)</f>
        <v>70</v>
      </c>
      <c r="N28" s="13">
        <f>VLOOKUP(A:A,[1]TDSheet!$A:$X,24,0)</f>
        <v>70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64.099599999999995</v>
      </c>
      <c r="X28" s="15"/>
      <c r="Y28" s="16">
        <f t="shared" si="13"/>
        <v>7.74302803761646</v>
      </c>
      <c r="Z28" s="13">
        <f t="shared" si="14"/>
        <v>4.7788909759187268</v>
      </c>
      <c r="AA28" s="13"/>
      <c r="AB28" s="13"/>
      <c r="AC28" s="13"/>
      <c r="AD28" s="13">
        <v>0</v>
      </c>
      <c r="AE28" s="13">
        <f>VLOOKUP(A:A,[1]TDSheet!$A:$AF,32,0)</f>
        <v>62.321600000000004</v>
      </c>
      <c r="AF28" s="13">
        <f>VLOOKUP(A:A,[1]TDSheet!$A:$AG,33,0)</f>
        <v>73.284599999999998</v>
      </c>
      <c r="AG28" s="13">
        <f>VLOOKUP(A:A,[1]TDSheet!$A:$W,23,0)</f>
        <v>71.991799999999998</v>
      </c>
      <c r="AH28" s="13">
        <f>VLOOKUP(A:A,[3]TDSheet!$A:$D,4,0)</f>
        <v>77.692999999999998</v>
      </c>
      <c r="AI28" s="13">
        <f>VLOOKUP(A:A,[1]TDSheet!$A:$AI,35,0)</f>
        <v>0</v>
      </c>
      <c r="AJ28" s="13">
        <f t="shared" si="15"/>
        <v>0</v>
      </c>
      <c r="AK28" s="13">
        <f t="shared" si="16"/>
        <v>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187.48</v>
      </c>
      <c r="D29" s="8">
        <v>322.15199999999999</v>
      </c>
      <c r="E29" s="8">
        <v>271.65100000000001</v>
      </c>
      <c r="F29" s="8">
        <v>224.73099999999999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265.416</v>
      </c>
      <c r="K29" s="13">
        <f t="shared" si="11"/>
        <v>6.2350000000000136</v>
      </c>
      <c r="L29" s="13">
        <f>VLOOKUP(A:A,[1]TDSheet!$A:$U,21,0)</f>
        <v>60</v>
      </c>
      <c r="M29" s="13">
        <f>VLOOKUP(A:A,[1]TDSheet!$A:$V,22,0)</f>
        <v>60</v>
      </c>
      <c r="N29" s="13">
        <f>VLOOKUP(A:A,[1]TDSheet!$A:$X,24,0)</f>
        <v>60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54.330200000000005</v>
      </c>
      <c r="X29" s="15"/>
      <c r="Y29" s="16">
        <f t="shared" si="13"/>
        <v>7.4494664109463971</v>
      </c>
      <c r="Z29" s="13">
        <f t="shared" si="14"/>
        <v>4.1363919146257508</v>
      </c>
      <c r="AA29" s="13"/>
      <c r="AB29" s="13"/>
      <c r="AC29" s="13"/>
      <c r="AD29" s="13">
        <v>0</v>
      </c>
      <c r="AE29" s="13">
        <f>VLOOKUP(A:A,[1]TDSheet!$A:$AF,32,0)</f>
        <v>52.881399999999999</v>
      </c>
      <c r="AF29" s="13">
        <f>VLOOKUP(A:A,[1]TDSheet!$A:$AG,33,0)</f>
        <v>58.185600000000001</v>
      </c>
      <c r="AG29" s="13">
        <f>VLOOKUP(A:A,[1]TDSheet!$A:$W,23,0)</f>
        <v>59.967999999999996</v>
      </c>
      <c r="AH29" s="13">
        <f>VLOOKUP(A:A,[3]TDSheet!$A:$D,4,0)</f>
        <v>65.491</v>
      </c>
      <c r="AI29" s="13">
        <f>VLOOKUP(A:A,[1]TDSheet!$A:$AI,35,0)</f>
        <v>0</v>
      </c>
      <c r="AJ29" s="13">
        <f t="shared" si="15"/>
        <v>0</v>
      </c>
      <c r="AK29" s="13">
        <f t="shared" si="16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78.153999999999996</v>
      </c>
      <c r="D30" s="8">
        <v>34.613999999999997</v>
      </c>
      <c r="E30" s="8">
        <v>36.323</v>
      </c>
      <c r="F30" s="8">
        <v>75.742999999999995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39.898000000000003</v>
      </c>
      <c r="K30" s="13">
        <f t="shared" si="11"/>
        <v>-3.5750000000000028</v>
      </c>
      <c r="L30" s="13">
        <f>VLOOKUP(A:A,[1]TDSheet!$A:$U,21,0)</f>
        <v>0</v>
      </c>
      <c r="M30" s="13">
        <f>VLOOKUP(A:A,[1]TDSheet!$A:$V,22,0)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7.2645999999999997</v>
      </c>
      <c r="X30" s="15"/>
      <c r="Y30" s="16">
        <f t="shared" si="13"/>
        <v>14.555928750378548</v>
      </c>
      <c r="Z30" s="13">
        <f t="shared" si="14"/>
        <v>10.426313905789719</v>
      </c>
      <c r="AA30" s="13"/>
      <c r="AB30" s="13"/>
      <c r="AC30" s="13"/>
      <c r="AD30" s="13">
        <v>0</v>
      </c>
      <c r="AE30" s="13">
        <f>VLOOKUP(A:A,[1]TDSheet!$A:$AF,32,0)</f>
        <v>8.6714000000000002</v>
      </c>
      <c r="AF30" s="13">
        <f>VLOOKUP(A:A,[1]TDSheet!$A:$AG,33,0)</f>
        <v>9.254999999999999</v>
      </c>
      <c r="AG30" s="13">
        <f>VLOOKUP(A:A,[1]TDSheet!$A:$W,23,0)</f>
        <v>8.1474000000000011</v>
      </c>
      <c r="AH30" s="13">
        <f>VLOOKUP(A:A,[3]TDSheet!$A:$D,4,0)</f>
        <v>4.9359999999999999</v>
      </c>
      <c r="AI30" s="13" t="e">
        <f>VLOOKUP(A:A,[1]TDSheet!$A:$AI,35,0)</f>
        <v>#N/A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510.50900000000001</v>
      </c>
      <c r="D31" s="8">
        <v>655.14700000000005</v>
      </c>
      <c r="E31" s="8">
        <v>660.80399999999997</v>
      </c>
      <c r="F31" s="8">
        <v>472.84100000000001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655.71799999999996</v>
      </c>
      <c r="K31" s="13">
        <f t="shared" si="11"/>
        <v>5.0860000000000127</v>
      </c>
      <c r="L31" s="13">
        <f>VLOOKUP(A:A,[1]TDSheet!$A:$U,21,0)</f>
        <v>70</v>
      </c>
      <c r="M31" s="13">
        <f>VLOOKUP(A:A,[1]TDSheet!$A:$V,22,0)</f>
        <v>150</v>
      </c>
      <c r="N31" s="13">
        <f>VLOOKUP(A:A,[1]TDSheet!$A:$X,24,0)</f>
        <v>130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132.16079999999999</v>
      </c>
      <c r="X31" s="15">
        <v>100</v>
      </c>
      <c r="Y31" s="16">
        <f t="shared" si="13"/>
        <v>6.9827134823639083</v>
      </c>
      <c r="Z31" s="13">
        <f t="shared" si="14"/>
        <v>3.5777704130120278</v>
      </c>
      <c r="AA31" s="13"/>
      <c r="AB31" s="13"/>
      <c r="AC31" s="13"/>
      <c r="AD31" s="13">
        <v>0</v>
      </c>
      <c r="AE31" s="13">
        <f>VLOOKUP(A:A,[1]TDSheet!$A:$AF,32,0)</f>
        <v>128.75560000000002</v>
      </c>
      <c r="AF31" s="13">
        <f>VLOOKUP(A:A,[1]TDSheet!$A:$AG,33,0)</f>
        <v>154.92580000000001</v>
      </c>
      <c r="AG31" s="13">
        <f>VLOOKUP(A:A,[1]TDSheet!$A:$W,23,0)</f>
        <v>131.62219999999999</v>
      </c>
      <c r="AH31" s="13">
        <f>VLOOKUP(A:A,[3]TDSheet!$A:$D,4,0)</f>
        <v>161.096</v>
      </c>
      <c r="AI31" s="13">
        <f>VLOOKUP(A:A,[1]TDSheet!$A:$AI,35,0)</f>
        <v>0</v>
      </c>
      <c r="AJ31" s="13">
        <f t="shared" si="15"/>
        <v>100</v>
      </c>
      <c r="AK31" s="13">
        <f t="shared" si="16"/>
        <v>100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79.09</v>
      </c>
      <c r="D32" s="8">
        <v>237.321</v>
      </c>
      <c r="E32" s="8">
        <v>162.84100000000001</v>
      </c>
      <c r="F32" s="8">
        <v>149.286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161.203</v>
      </c>
      <c r="K32" s="13">
        <f t="shared" si="11"/>
        <v>1.6380000000000052</v>
      </c>
      <c r="L32" s="13">
        <f>VLOOKUP(A:A,[1]TDSheet!$A:$U,21,0)</f>
        <v>20</v>
      </c>
      <c r="M32" s="13">
        <f>VLOOKUP(A:A,[1]TDSheet!$A:$V,22,0)</f>
        <v>40</v>
      </c>
      <c r="N32" s="13">
        <f>VLOOKUP(A:A,[1]TDSheet!$A:$X,24,0)</f>
        <v>50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32.568200000000004</v>
      </c>
      <c r="X32" s="15"/>
      <c r="Y32" s="16">
        <f t="shared" si="13"/>
        <v>7.9613242365251979</v>
      </c>
      <c r="Z32" s="13">
        <f t="shared" si="14"/>
        <v>4.58379646403547</v>
      </c>
      <c r="AA32" s="13"/>
      <c r="AB32" s="13"/>
      <c r="AC32" s="13"/>
      <c r="AD32" s="13">
        <v>0</v>
      </c>
      <c r="AE32" s="13">
        <f>VLOOKUP(A:A,[1]TDSheet!$A:$AF,32,0)</f>
        <v>35.558999999999997</v>
      </c>
      <c r="AF32" s="13">
        <f>VLOOKUP(A:A,[1]TDSheet!$A:$AG,33,0)</f>
        <v>33.867200000000004</v>
      </c>
      <c r="AG32" s="13">
        <f>VLOOKUP(A:A,[1]TDSheet!$A:$W,23,0)</f>
        <v>37.6678</v>
      </c>
      <c r="AH32" s="13">
        <f>VLOOKUP(A:A,[3]TDSheet!$A:$D,4,0)</f>
        <v>27.161000000000001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286.05500000000001</v>
      </c>
      <c r="D33" s="8">
        <v>67.076999999999998</v>
      </c>
      <c r="E33" s="8">
        <v>224.482</v>
      </c>
      <c r="F33" s="8">
        <v>120.49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228.51300000000001</v>
      </c>
      <c r="K33" s="13">
        <f t="shared" si="11"/>
        <v>-4.0310000000000059</v>
      </c>
      <c r="L33" s="13">
        <f>VLOOKUP(A:A,[1]TDSheet!$A:$U,21,0)</f>
        <v>40</v>
      </c>
      <c r="M33" s="13">
        <f>VLOOKUP(A:A,[1]TDSheet!$A:$V,22,0)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44.8964</v>
      </c>
      <c r="X33" s="15">
        <v>20</v>
      </c>
      <c r="Y33" s="16">
        <f t="shared" si="13"/>
        <v>6.2474942311633006</v>
      </c>
      <c r="Z33" s="13">
        <f t="shared" si="14"/>
        <v>2.6837341078571999</v>
      </c>
      <c r="AA33" s="13"/>
      <c r="AB33" s="13"/>
      <c r="AC33" s="13"/>
      <c r="AD33" s="13">
        <v>0</v>
      </c>
      <c r="AE33" s="13">
        <f>VLOOKUP(A:A,[1]TDSheet!$A:$AF,32,0)</f>
        <v>63.032799999999995</v>
      </c>
      <c r="AF33" s="13">
        <f>VLOOKUP(A:A,[1]TDSheet!$A:$AG,33,0)</f>
        <v>41.045000000000002</v>
      </c>
      <c r="AG33" s="13">
        <f>VLOOKUP(A:A,[1]TDSheet!$A:$W,23,0)</f>
        <v>41.394600000000004</v>
      </c>
      <c r="AH33" s="13">
        <f>VLOOKUP(A:A,[3]TDSheet!$A:$D,4,0)</f>
        <v>29.7</v>
      </c>
      <c r="AI33" s="13">
        <f>VLOOKUP(A:A,[1]TDSheet!$A:$AI,35,0)</f>
        <v>0</v>
      </c>
      <c r="AJ33" s="13">
        <f t="shared" si="15"/>
        <v>20</v>
      </c>
      <c r="AK33" s="13">
        <f t="shared" si="16"/>
        <v>20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821.58500000000004</v>
      </c>
      <c r="D34" s="8">
        <v>1343.7619999999999</v>
      </c>
      <c r="E34" s="8">
        <v>1402.5920000000001</v>
      </c>
      <c r="F34" s="8">
        <v>725.47699999999998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1375.0630000000001</v>
      </c>
      <c r="K34" s="13">
        <f t="shared" si="11"/>
        <v>27.528999999999996</v>
      </c>
      <c r="L34" s="13">
        <f>VLOOKUP(A:A,[1]TDSheet!$A:$U,21,0)</f>
        <v>200</v>
      </c>
      <c r="M34" s="13">
        <f>VLOOKUP(A:A,[1]TDSheet!$A:$V,22,0)</f>
        <v>350</v>
      </c>
      <c r="N34" s="13">
        <f>VLOOKUP(A:A,[1]TDSheet!$A:$X,24,0)</f>
        <v>300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280.51840000000004</v>
      </c>
      <c r="X34" s="15">
        <v>150</v>
      </c>
      <c r="Y34" s="16">
        <f t="shared" si="13"/>
        <v>6.1510296650772274</v>
      </c>
      <c r="Z34" s="13">
        <f t="shared" si="14"/>
        <v>2.5862011190709766</v>
      </c>
      <c r="AA34" s="13"/>
      <c r="AB34" s="13"/>
      <c r="AC34" s="13"/>
      <c r="AD34" s="13">
        <v>0</v>
      </c>
      <c r="AE34" s="13">
        <f>VLOOKUP(A:A,[1]TDSheet!$A:$AF,32,0)</f>
        <v>251.2176</v>
      </c>
      <c r="AF34" s="13">
        <f>VLOOKUP(A:A,[1]TDSheet!$A:$AG,33,0)</f>
        <v>322.41739999999999</v>
      </c>
      <c r="AG34" s="13">
        <f>VLOOKUP(A:A,[1]TDSheet!$A:$W,23,0)</f>
        <v>275.0102</v>
      </c>
      <c r="AH34" s="13">
        <f>VLOOKUP(A:A,[3]TDSheet!$A:$D,4,0)</f>
        <v>332.04399999999998</v>
      </c>
      <c r="AI34" s="13" t="str">
        <f>VLOOKUP(A:A,[1]TDSheet!$A:$AI,35,0)</f>
        <v>авгяб</v>
      </c>
      <c r="AJ34" s="13">
        <f t="shared" si="15"/>
        <v>150</v>
      </c>
      <c r="AK34" s="13">
        <f t="shared" si="16"/>
        <v>150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165.15299999999999</v>
      </c>
      <c r="D35" s="8">
        <v>72.149000000000001</v>
      </c>
      <c r="E35" s="8">
        <v>113.098</v>
      </c>
      <c r="F35" s="8">
        <v>114.768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120.952</v>
      </c>
      <c r="K35" s="13">
        <f t="shared" si="11"/>
        <v>-7.8539999999999992</v>
      </c>
      <c r="L35" s="13">
        <f>VLOOKUP(A:A,[1]TDSheet!$A:$U,21,0)</f>
        <v>30</v>
      </c>
      <c r="M35" s="13">
        <f>VLOOKUP(A:A,[1]TDSheet!$A:$V,22,0)</f>
        <v>30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22.619599999999998</v>
      </c>
      <c r="X35" s="15"/>
      <c r="Y35" s="16">
        <f t="shared" si="13"/>
        <v>9.0526799766574122</v>
      </c>
      <c r="Z35" s="13">
        <f t="shared" si="14"/>
        <v>5.0738297759465247</v>
      </c>
      <c r="AA35" s="13"/>
      <c r="AB35" s="13"/>
      <c r="AC35" s="13"/>
      <c r="AD35" s="13">
        <v>0</v>
      </c>
      <c r="AE35" s="13">
        <f>VLOOKUP(A:A,[1]TDSheet!$A:$AF,32,0)</f>
        <v>26.907600000000002</v>
      </c>
      <c r="AF35" s="13">
        <f>VLOOKUP(A:A,[1]TDSheet!$A:$AG,33,0)</f>
        <v>28.333199999999998</v>
      </c>
      <c r="AG35" s="13">
        <f>VLOOKUP(A:A,[1]TDSheet!$A:$W,23,0)</f>
        <v>27.110000000000003</v>
      </c>
      <c r="AH35" s="13">
        <f>VLOOKUP(A:A,[3]TDSheet!$A:$D,4,0)</f>
        <v>20.245999999999999</v>
      </c>
      <c r="AI35" s="13">
        <f>VLOOKUP(A:A,[1]TDSheet!$A:$AI,35,0)</f>
        <v>0</v>
      </c>
      <c r="AJ35" s="13">
        <f t="shared" si="15"/>
        <v>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400.29300000000001</v>
      </c>
      <c r="D36" s="8">
        <v>260.74</v>
      </c>
      <c r="E36" s="8">
        <v>418.45699999999999</v>
      </c>
      <c r="F36" s="8">
        <v>242.57599999999999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412.85700000000003</v>
      </c>
      <c r="K36" s="13">
        <f t="shared" si="11"/>
        <v>5.5999999999999659</v>
      </c>
      <c r="L36" s="13">
        <f>VLOOKUP(A:A,[1]TDSheet!$A:$U,21,0)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83.691400000000002</v>
      </c>
      <c r="X36" s="15">
        <v>220</v>
      </c>
      <c r="Y36" s="16">
        <f t="shared" si="13"/>
        <v>5.527162886509247</v>
      </c>
      <c r="Z36" s="13">
        <f t="shared" si="14"/>
        <v>2.8984579060692015</v>
      </c>
      <c r="AA36" s="13"/>
      <c r="AB36" s="13"/>
      <c r="AC36" s="13"/>
      <c r="AD36" s="13">
        <v>0</v>
      </c>
      <c r="AE36" s="13">
        <f>VLOOKUP(A:A,[1]TDSheet!$A:$AF,32,0)</f>
        <v>77.731999999999999</v>
      </c>
      <c r="AF36" s="13">
        <f>VLOOKUP(A:A,[1]TDSheet!$A:$AG,33,0)</f>
        <v>93.095799999999997</v>
      </c>
      <c r="AG36" s="13">
        <f>VLOOKUP(A:A,[1]TDSheet!$A:$W,23,0)</f>
        <v>55.561</v>
      </c>
      <c r="AH36" s="13">
        <f>VLOOKUP(A:A,[3]TDSheet!$A:$D,4,0)</f>
        <v>270.62099999999998</v>
      </c>
      <c r="AI36" s="13">
        <v>0</v>
      </c>
      <c r="AJ36" s="13">
        <f t="shared" si="15"/>
        <v>220</v>
      </c>
      <c r="AK36" s="13">
        <f t="shared" si="16"/>
        <v>220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101.621</v>
      </c>
      <c r="D37" s="8">
        <v>134.24799999999999</v>
      </c>
      <c r="E37" s="8">
        <v>118.78100000000001</v>
      </c>
      <c r="F37" s="8">
        <v>110.41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126.426</v>
      </c>
      <c r="K37" s="13">
        <f t="shared" si="11"/>
        <v>-7.644999999999996</v>
      </c>
      <c r="L37" s="13">
        <f>VLOOKUP(A:A,[1]TDSheet!$A:$U,21,0)</f>
        <v>20</v>
      </c>
      <c r="M37" s="13">
        <f>VLOOKUP(A:A,[1]TDSheet!$A:$V,22,0)</f>
        <v>40</v>
      </c>
      <c r="N37" s="13">
        <f>VLOOKUP(A:A,[1]TDSheet!$A:$X,24,0)</f>
        <v>30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23.7562</v>
      </c>
      <c r="X37" s="15"/>
      <c r="Y37" s="16">
        <f t="shared" si="13"/>
        <v>8.4361135198390311</v>
      </c>
      <c r="Z37" s="13">
        <f t="shared" si="14"/>
        <v>4.6476288295266075</v>
      </c>
      <c r="AA37" s="13"/>
      <c r="AB37" s="13"/>
      <c r="AC37" s="13"/>
      <c r="AD37" s="13">
        <v>0</v>
      </c>
      <c r="AE37" s="13">
        <f>VLOOKUP(A:A,[1]TDSheet!$A:$AF,32,0)</f>
        <v>25.843400000000003</v>
      </c>
      <c r="AF37" s="13">
        <f>VLOOKUP(A:A,[1]TDSheet!$A:$AG,33,0)</f>
        <v>25.956200000000003</v>
      </c>
      <c r="AG37" s="13">
        <f>VLOOKUP(A:A,[1]TDSheet!$A:$W,23,0)</f>
        <v>27.898599999999998</v>
      </c>
      <c r="AH37" s="13">
        <f>VLOOKUP(A:A,[3]TDSheet!$A:$D,4,0)</f>
        <v>25.55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214.66300000000001</v>
      </c>
      <c r="D38" s="8">
        <v>288.62799999999999</v>
      </c>
      <c r="E38" s="8">
        <v>298.84399999999999</v>
      </c>
      <c r="F38" s="8">
        <v>201.58099999999999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301.66300000000001</v>
      </c>
      <c r="K38" s="13">
        <f t="shared" si="11"/>
        <v>-2.8190000000000168</v>
      </c>
      <c r="L38" s="13">
        <f>VLOOKUP(A:A,[1]TDSheet!$A:$U,21,0)</f>
        <v>70</v>
      </c>
      <c r="M38" s="13">
        <f>VLOOKUP(A:A,[1]TDSheet!$A:$V,22,0)</f>
        <v>70</v>
      </c>
      <c r="N38" s="13">
        <f>VLOOKUP(A:A,[1]TDSheet!$A:$X,24,0)</f>
        <v>60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59.768799999999999</v>
      </c>
      <c r="X38" s="15"/>
      <c r="Y38" s="16">
        <f t="shared" si="13"/>
        <v>6.718906854412336</v>
      </c>
      <c r="Z38" s="13">
        <f t="shared" si="14"/>
        <v>3.3726793912542998</v>
      </c>
      <c r="AA38" s="13"/>
      <c r="AB38" s="13"/>
      <c r="AC38" s="13"/>
      <c r="AD38" s="13">
        <v>0</v>
      </c>
      <c r="AE38" s="13">
        <f>VLOOKUP(A:A,[1]TDSheet!$A:$AF,32,0)</f>
        <v>57.928999999999995</v>
      </c>
      <c r="AF38" s="13">
        <f>VLOOKUP(A:A,[1]TDSheet!$A:$AG,33,0)</f>
        <v>70.043199999999999</v>
      </c>
      <c r="AG38" s="13">
        <f>VLOOKUP(A:A,[1]TDSheet!$A:$W,23,0)</f>
        <v>63.800400000000003</v>
      </c>
      <c r="AH38" s="13">
        <f>VLOOKUP(A:A,[3]TDSheet!$A:$D,4,0)</f>
        <v>52.191000000000003</v>
      </c>
      <c r="AI38" s="13">
        <f>VLOOKUP(A:A,[1]TDSheet!$A:$AI,35,0)</f>
        <v>0</v>
      </c>
      <c r="AJ38" s="13">
        <f t="shared" si="15"/>
        <v>0</v>
      </c>
      <c r="AK38" s="13">
        <f t="shared" si="16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181.34800000000001</v>
      </c>
      <c r="D39" s="8">
        <v>212.405</v>
      </c>
      <c r="E39" s="8">
        <v>217.042</v>
      </c>
      <c r="F39" s="8">
        <v>168.095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247.74299999999999</v>
      </c>
      <c r="K39" s="13">
        <f t="shared" si="11"/>
        <v>-30.700999999999993</v>
      </c>
      <c r="L39" s="13">
        <f>VLOOKUP(A:A,[1]TDSheet!$A:$U,21,0)</f>
        <v>70</v>
      </c>
      <c r="M39" s="13">
        <f>VLOOKUP(A:A,[1]TDSheet!$A:$V,22,0)</f>
        <v>40</v>
      </c>
      <c r="N39" s="13">
        <f>VLOOKUP(A:A,[1]TDSheet!$A:$X,24,0)</f>
        <v>40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43.4084</v>
      </c>
      <c r="X39" s="15"/>
      <c r="Y39" s="16">
        <f t="shared" si="13"/>
        <v>7.3279595654297331</v>
      </c>
      <c r="Z39" s="13">
        <f t="shared" si="14"/>
        <v>3.872407183863031</v>
      </c>
      <c r="AA39" s="13"/>
      <c r="AB39" s="13"/>
      <c r="AC39" s="13"/>
      <c r="AD39" s="13">
        <v>0</v>
      </c>
      <c r="AE39" s="13">
        <f>VLOOKUP(A:A,[1]TDSheet!$A:$AF,32,0)</f>
        <v>45.872199999999999</v>
      </c>
      <c r="AF39" s="13">
        <f>VLOOKUP(A:A,[1]TDSheet!$A:$AG,33,0)</f>
        <v>46.997399999999999</v>
      </c>
      <c r="AG39" s="13">
        <f>VLOOKUP(A:A,[1]TDSheet!$A:$W,23,0)</f>
        <v>46.162400000000005</v>
      </c>
      <c r="AH39" s="13">
        <f>VLOOKUP(A:A,[3]TDSheet!$A:$D,4,0)</f>
        <v>40.944000000000003</v>
      </c>
      <c r="AI39" s="13">
        <f>VLOOKUP(A:A,[1]TDSheet!$A:$AI,35,0)</f>
        <v>0</v>
      </c>
      <c r="AJ39" s="13">
        <f t="shared" si="15"/>
        <v>0</v>
      </c>
      <c r="AK39" s="13">
        <f t="shared" si="16"/>
        <v>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146.738</v>
      </c>
      <c r="D40" s="8">
        <v>194.84700000000001</v>
      </c>
      <c r="E40" s="8">
        <v>232.333</v>
      </c>
      <c r="F40" s="8">
        <v>98.192999999999998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256.26100000000002</v>
      </c>
      <c r="K40" s="13">
        <f t="shared" si="11"/>
        <v>-23.928000000000026</v>
      </c>
      <c r="L40" s="13">
        <f>VLOOKUP(A:A,[1]TDSheet!$A:$U,21,0)</f>
        <v>60</v>
      </c>
      <c r="M40" s="13">
        <f>VLOOKUP(A:A,[1]TDSheet!$A:$V,22,0)</f>
        <v>40</v>
      </c>
      <c r="N40" s="13">
        <f>VLOOKUP(A:A,[1]TDSheet!$A:$X,24,0)</f>
        <v>30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46.4666</v>
      </c>
      <c r="X40" s="15">
        <v>90</v>
      </c>
      <c r="Y40" s="16">
        <f t="shared" si="13"/>
        <v>6.8477788346898629</v>
      </c>
      <c r="Z40" s="13">
        <f t="shared" si="14"/>
        <v>2.1131952843547839</v>
      </c>
      <c r="AA40" s="13"/>
      <c r="AB40" s="13"/>
      <c r="AC40" s="13"/>
      <c r="AD40" s="13">
        <v>0</v>
      </c>
      <c r="AE40" s="13">
        <f>VLOOKUP(A:A,[1]TDSheet!$A:$AF,32,0)</f>
        <v>40.369</v>
      </c>
      <c r="AF40" s="13">
        <f>VLOOKUP(A:A,[1]TDSheet!$A:$AG,33,0)</f>
        <v>38.617399999999996</v>
      </c>
      <c r="AG40" s="13">
        <f>VLOOKUP(A:A,[1]TDSheet!$A:$W,23,0)</f>
        <v>39.8078</v>
      </c>
      <c r="AH40" s="13">
        <f>VLOOKUP(A:A,[3]TDSheet!$A:$D,4,0)</f>
        <v>48.100999999999999</v>
      </c>
      <c r="AI40" s="13">
        <f>VLOOKUP(A:A,[1]TDSheet!$A:$AI,35,0)</f>
        <v>0</v>
      </c>
      <c r="AJ40" s="13">
        <f t="shared" si="15"/>
        <v>90</v>
      </c>
      <c r="AK40" s="13">
        <f t="shared" si="16"/>
        <v>90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2003</v>
      </c>
      <c r="D41" s="8">
        <v>2087</v>
      </c>
      <c r="E41" s="17">
        <v>2010</v>
      </c>
      <c r="F41" s="18">
        <v>1125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1408</v>
      </c>
      <c r="K41" s="13">
        <f t="shared" si="11"/>
        <v>602</v>
      </c>
      <c r="L41" s="13">
        <f>VLOOKUP(A:A,[1]TDSheet!$A:$U,21,0)</f>
        <v>500</v>
      </c>
      <c r="M41" s="13">
        <f>VLOOKUP(A:A,[1]TDSheet!$A:$V,22,0)</f>
        <v>400</v>
      </c>
      <c r="N41" s="13">
        <f>VLOOKUP(A:A,[1]TDSheet!$A:$X,24,0)</f>
        <v>500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402</v>
      </c>
      <c r="X41" s="15">
        <v>300</v>
      </c>
      <c r="Y41" s="16">
        <f t="shared" si="13"/>
        <v>7.0273631840796016</v>
      </c>
      <c r="Z41" s="13">
        <f t="shared" si="14"/>
        <v>2.7985074626865671</v>
      </c>
      <c r="AA41" s="13"/>
      <c r="AB41" s="13"/>
      <c r="AC41" s="13"/>
      <c r="AD41" s="13">
        <v>0</v>
      </c>
      <c r="AE41" s="13">
        <f>VLOOKUP(A:A,[1]TDSheet!$A:$AF,32,0)</f>
        <v>479.2</v>
      </c>
      <c r="AF41" s="13">
        <f>VLOOKUP(A:A,[1]TDSheet!$A:$AG,33,0)</f>
        <v>427</v>
      </c>
      <c r="AG41" s="13">
        <f>VLOOKUP(A:A,[1]TDSheet!$A:$W,23,0)</f>
        <v>391.2</v>
      </c>
      <c r="AH41" s="13">
        <f>VLOOKUP(A:A,[3]TDSheet!$A:$D,4,0)</f>
        <v>316</v>
      </c>
      <c r="AI41" s="13" t="str">
        <f>VLOOKUP(A:A,[1]TDSheet!$A:$AI,35,0)</f>
        <v>оконч</v>
      </c>
      <c r="AJ41" s="13">
        <f t="shared" si="15"/>
        <v>300</v>
      </c>
      <c r="AK41" s="13">
        <f t="shared" si="16"/>
        <v>105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4561</v>
      </c>
      <c r="D42" s="8">
        <v>9791</v>
      </c>
      <c r="E42" s="17">
        <v>6387</v>
      </c>
      <c r="F42" s="18">
        <v>3682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4596</v>
      </c>
      <c r="K42" s="13">
        <f t="shared" si="11"/>
        <v>1791</v>
      </c>
      <c r="L42" s="13">
        <f>VLOOKUP(A:A,[1]TDSheet!$A:$U,21,0)</f>
        <v>1000</v>
      </c>
      <c r="M42" s="13">
        <f>VLOOKUP(A:A,[1]TDSheet!$A:$V,22,0)</f>
        <v>1300</v>
      </c>
      <c r="N42" s="13">
        <f>VLOOKUP(A:A,[1]TDSheet!$A:$X,24,0)</f>
        <v>1000</v>
      </c>
      <c r="O42" s="13"/>
      <c r="P42" s="13"/>
      <c r="Q42" s="13"/>
      <c r="R42" s="13"/>
      <c r="S42" s="13"/>
      <c r="T42" s="13">
        <v>1014</v>
      </c>
      <c r="U42" s="13"/>
      <c r="V42" s="13"/>
      <c r="W42" s="13">
        <f t="shared" si="12"/>
        <v>1003.8</v>
      </c>
      <c r="X42" s="15"/>
      <c r="Y42" s="16">
        <f t="shared" si="13"/>
        <v>6.9555688384140266</v>
      </c>
      <c r="Z42" s="13">
        <f t="shared" si="14"/>
        <v>3.6680613668061368</v>
      </c>
      <c r="AA42" s="13"/>
      <c r="AB42" s="13"/>
      <c r="AC42" s="13"/>
      <c r="AD42" s="13">
        <f>VLOOKUP(A:A,[4]TDSheet!$A:$D,4,0)</f>
        <v>1368</v>
      </c>
      <c r="AE42" s="13">
        <f>VLOOKUP(A:A,[1]TDSheet!$A:$AF,32,0)</f>
        <v>1056</v>
      </c>
      <c r="AF42" s="13">
        <f>VLOOKUP(A:A,[1]TDSheet!$A:$AG,33,0)</f>
        <v>1132.2</v>
      </c>
      <c r="AG42" s="13">
        <f>VLOOKUP(A:A,[1]TDSheet!$A:$W,23,0)</f>
        <v>1049.4000000000001</v>
      </c>
      <c r="AH42" s="13">
        <f>VLOOKUP(A:A,[3]TDSheet!$A:$D,4,0)</f>
        <v>694</v>
      </c>
      <c r="AI42" s="13">
        <f>VLOOKUP(A:A,[1]TDSheet!$A:$AI,35,0)</f>
        <v>0</v>
      </c>
      <c r="AJ42" s="13">
        <f t="shared" si="15"/>
        <v>1014</v>
      </c>
      <c r="AK42" s="13">
        <f t="shared" si="16"/>
        <v>405.6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2915</v>
      </c>
      <c r="D43" s="8">
        <v>6806</v>
      </c>
      <c r="E43" s="8">
        <v>6815</v>
      </c>
      <c r="F43" s="8">
        <v>2839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6763</v>
      </c>
      <c r="K43" s="13">
        <f t="shared" si="11"/>
        <v>52</v>
      </c>
      <c r="L43" s="13">
        <f>VLOOKUP(A:A,[1]TDSheet!$A:$U,21,0)</f>
        <v>1100</v>
      </c>
      <c r="M43" s="13">
        <f>VLOOKUP(A:A,[1]TDSheet!$A:$V,22,0)</f>
        <v>1100</v>
      </c>
      <c r="N43" s="13">
        <f>VLOOKUP(A:A,[1]TDSheet!$A:$X,24,0)</f>
        <v>900</v>
      </c>
      <c r="O43" s="13"/>
      <c r="P43" s="13"/>
      <c r="Q43" s="13"/>
      <c r="R43" s="13"/>
      <c r="S43" s="13"/>
      <c r="T43" s="13">
        <v>2400</v>
      </c>
      <c r="U43" s="13"/>
      <c r="V43" s="13"/>
      <c r="W43" s="13">
        <f t="shared" si="12"/>
        <v>803</v>
      </c>
      <c r="X43" s="15"/>
      <c r="Y43" s="16">
        <f t="shared" si="13"/>
        <v>7.3960149439601492</v>
      </c>
      <c r="Z43" s="13">
        <f t="shared" si="14"/>
        <v>3.535491905354919</v>
      </c>
      <c r="AA43" s="13"/>
      <c r="AB43" s="13"/>
      <c r="AC43" s="13"/>
      <c r="AD43" s="13">
        <f>VLOOKUP(A:A,[4]TDSheet!$A:$D,4,0)</f>
        <v>2800</v>
      </c>
      <c r="AE43" s="13">
        <f>VLOOKUP(A:A,[1]TDSheet!$A:$AF,32,0)</f>
        <v>1115</v>
      </c>
      <c r="AF43" s="13">
        <f>VLOOKUP(A:A,[1]TDSheet!$A:$AG,33,0)</f>
        <v>935.4</v>
      </c>
      <c r="AG43" s="13">
        <f>VLOOKUP(A:A,[1]TDSheet!$A:$W,23,0)</f>
        <v>887.2</v>
      </c>
      <c r="AH43" s="13">
        <f>VLOOKUP(A:A,[3]TDSheet!$A:$D,4,0)</f>
        <v>708</v>
      </c>
      <c r="AI43" s="13" t="str">
        <f>VLOOKUP(A:A,[1]TDSheet!$A:$AI,35,0)</f>
        <v>оконч</v>
      </c>
      <c r="AJ43" s="13">
        <f t="shared" si="15"/>
        <v>2400</v>
      </c>
      <c r="AK43" s="13">
        <f t="shared" si="16"/>
        <v>1080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597.28499999999997</v>
      </c>
      <c r="D44" s="8">
        <v>724.54600000000005</v>
      </c>
      <c r="E44" s="8">
        <v>857.67899999999997</v>
      </c>
      <c r="F44" s="8">
        <v>452.71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802.07600000000002</v>
      </c>
      <c r="K44" s="13">
        <f t="shared" si="11"/>
        <v>55.602999999999952</v>
      </c>
      <c r="L44" s="13">
        <f>VLOOKUP(A:A,[1]TDSheet!$A:$U,21,0)</f>
        <v>250</v>
      </c>
      <c r="M44" s="13">
        <f>VLOOKUP(A:A,[1]TDSheet!$A:$V,22,0)</f>
        <v>200</v>
      </c>
      <c r="N44" s="13">
        <f>VLOOKUP(A:A,[1]TDSheet!$A:$X,24,0)</f>
        <v>170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171.53579999999999</v>
      </c>
      <c r="X44" s="15">
        <v>120</v>
      </c>
      <c r="Y44" s="16">
        <f t="shared" si="13"/>
        <v>6.9531258197997161</v>
      </c>
      <c r="Z44" s="13">
        <f t="shared" si="14"/>
        <v>2.6391575402918805</v>
      </c>
      <c r="AA44" s="13"/>
      <c r="AB44" s="13"/>
      <c r="AC44" s="13"/>
      <c r="AD44" s="13">
        <v>0</v>
      </c>
      <c r="AE44" s="13">
        <f>VLOOKUP(A:A,[1]TDSheet!$A:$AF,32,0)</f>
        <v>160.6688</v>
      </c>
      <c r="AF44" s="13">
        <f>VLOOKUP(A:A,[1]TDSheet!$A:$AG,33,0)</f>
        <v>180.76439999999999</v>
      </c>
      <c r="AG44" s="13">
        <f>VLOOKUP(A:A,[1]TDSheet!$A:$W,23,0)</f>
        <v>167.96440000000001</v>
      </c>
      <c r="AH44" s="13">
        <f>VLOOKUP(A:A,[3]TDSheet!$A:$D,4,0)</f>
        <v>159.369</v>
      </c>
      <c r="AI44" s="13">
        <f>VLOOKUP(A:A,[1]TDSheet!$A:$AI,35,0)</f>
        <v>0</v>
      </c>
      <c r="AJ44" s="13">
        <f t="shared" si="15"/>
        <v>120</v>
      </c>
      <c r="AK44" s="13">
        <f t="shared" si="16"/>
        <v>120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2186</v>
      </c>
      <c r="D45" s="8">
        <v>1247</v>
      </c>
      <c r="E45" s="8">
        <v>1006</v>
      </c>
      <c r="F45" s="8">
        <v>2408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1025</v>
      </c>
      <c r="K45" s="13">
        <f t="shared" si="11"/>
        <v>-19</v>
      </c>
      <c r="L45" s="13">
        <f>VLOOKUP(A:A,[1]TDSheet!$A:$U,21,0)</f>
        <v>0</v>
      </c>
      <c r="M45" s="13">
        <f>VLOOKUP(A:A,[1]TDSheet!$A:$V,22,0)</f>
        <v>0</v>
      </c>
      <c r="N45" s="13">
        <f>VLOOKUP(A:A,[1]TDSheet!$A:$X,24,0)</f>
        <v>700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201.2</v>
      </c>
      <c r="X45" s="15"/>
      <c r="Y45" s="16">
        <f t="shared" si="13"/>
        <v>15.447316103379723</v>
      </c>
      <c r="Z45" s="13">
        <f t="shared" si="14"/>
        <v>11.968190854870777</v>
      </c>
      <c r="AA45" s="13"/>
      <c r="AB45" s="13"/>
      <c r="AC45" s="13"/>
      <c r="AD45" s="13">
        <v>0</v>
      </c>
      <c r="AE45" s="13">
        <f>VLOOKUP(A:A,[1]TDSheet!$A:$AF,32,0)</f>
        <v>196</v>
      </c>
      <c r="AF45" s="13">
        <f>VLOOKUP(A:A,[1]TDSheet!$A:$AG,33,0)</f>
        <v>254.8</v>
      </c>
      <c r="AG45" s="13">
        <f>VLOOKUP(A:A,[1]TDSheet!$A:$W,23,0)</f>
        <v>204.4</v>
      </c>
      <c r="AH45" s="13">
        <f>VLOOKUP(A:A,[3]TDSheet!$A:$D,4,0)</f>
        <v>237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1321</v>
      </c>
      <c r="D46" s="8">
        <v>1619</v>
      </c>
      <c r="E46" s="8">
        <v>1670</v>
      </c>
      <c r="F46" s="8">
        <v>1224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1700</v>
      </c>
      <c r="K46" s="13">
        <f t="shared" si="11"/>
        <v>-30</v>
      </c>
      <c r="L46" s="13">
        <f>VLOOKUP(A:A,[1]TDSheet!$A:$U,21,0)</f>
        <v>250</v>
      </c>
      <c r="M46" s="13">
        <f>VLOOKUP(A:A,[1]TDSheet!$A:$V,22,0)</f>
        <v>380</v>
      </c>
      <c r="N46" s="13">
        <f>VLOOKUP(A:A,[1]TDSheet!$A:$X,24,0)</f>
        <v>350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334</v>
      </c>
      <c r="X46" s="15">
        <v>130</v>
      </c>
      <c r="Y46" s="16">
        <f t="shared" si="13"/>
        <v>6.9880239520958085</v>
      </c>
      <c r="Z46" s="13">
        <f t="shared" si="14"/>
        <v>3.6646706586826348</v>
      </c>
      <c r="AA46" s="13"/>
      <c r="AB46" s="13"/>
      <c r="AC46" s="13"/>
      <c r="AD46" s="13">
        <v>0</v>
      </c>
      <c r="AE46" s="13">
        <f>VLOOKUP(A:A,[1]TDSheet!$A:$AF,32,0)</f>
        <v>331.2</v>
      </c>
      <c r="AF46" s="13">
        <f>VLOOKUP(A:A,[1]TDSheet!$A:$AG,33,0)</f>
        <v>360.8</v>
      </c>
      <c r="AG46" s="13">
        <f>VLOOKUP(A:A,[1]TDSheet!$A:$W,23,0)</f>
        <v>340.4</v>
      </c>
      <c r="AH46" s="13">
        <f>VLOOKUP(A:A,[3]TDSheet!$A:$D,4,0)</f>
        <v>371</v>
      </c>
      <c r="AI46" s="13">
        <f>VLOOKUP(A:A,[1]TDSheet!$A:$AI,35,0)</f>
        <v>0</v>
      </c>
      <c r="AJ46" s="13">
        <f t="shared" si="15"/>
        <v>130</v>
      </c>
      <c r="AK46" s="13">
        <f t="shared" si="16"/>
        <v>45.5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177.089</v>
      </c>
      <c r="D47" s="8">
        <v>213.91300000000001</v>
      </c>
      <c r="E47" s="8">
        <v>245.857</v>
      </c>
      <c r="F47" s="8">
        <v>140.77099999999999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242.22800000000001</v>
      </c>
      <c r="K47" s="13">
        <f t="shared" si="11"/>
        <v>3.6289999999999907</v>
      </c>
      <c r="L47" s="13">
        <f>VLOOKUP(A:A,[1]TDSheet!$A:$U,21,0)</f>
        <v>50</v>
      </c>
      <c r="M47" s="13">
        <f>VLOOKUP(A:A,[1]TDSheet!$A:$V,22,0)</f>
        <v>50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49.171399999999998</v>
      </c>
      <c r="X47" s="15">
        <v>50</v>
      </c>
      <c r="Y47" s="16">
        <f t="shared" si="13"/>
        <v>6.9302684080583425</v>
      </c>
      <c r="Z47" s="13">
        <f t="shared" si="14"/>
        <v>2.8628633717974266</v>
      </c>
      <c r="AA47" s="13"/>
      <c r="AB47" s="13"/>
      <c r="AC47" s="13"/>
      <c r="AD47" s="13">
        <v>0</v>
      </c>
      <c r="AE47" s="13">
        <f>VLOOKUP(A:A,[1]TDSheet!$A:$AF,32,0)</f>
        <v>44.610199999999999</v>
      </c>
      <c r="AF47" s="13">
        <f>VLOOKUP(A:A,[1]TDSheet!$A:$AG,33,0)</f>
        <v>55.152999999999999</v>
      </c>
      <c r="AG47" s="13">
        <f>VLOOKUP(A:A,[1]TDSheet!$A:$W,23,0)</f>
        <v>46.369799999999998</v>
      </c>
      <c r="AH47" s="13">
        <f>VLOOKUP(A:A,[3]TDSheet!$A:$D,4,0)</f>
        <v>50.991999999999997</v>
      </c>
      <c r="AI47" s="13">
        <f>VLOOKUP(A:A,[1]TDSheet!$A:$AI,35,0)</f>
        <v>0</v>
      </c>
      <c r="AJ47" s="13">
        <f t="shared" si="15"/>
        <v>50</v>
      </c>
      <c r="AK47" s="13">
        <f t="shared" si="16"/>
        <v>50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1978</v>
      </c>
      <c r="D48" s="8">
        <v>2986</v>
      </c>
      <c r="E48" s="8">
        <v>2761</v>
      </c>
      <c r="F48" s="8">
        <v>2150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2764</v>
      </c>
      <c r="K48" s="13">
        <f t="shared" si="11"/>
        <v>-3</v>
      </c>
      <c r="L48" s="13">
        <f>VLOOKUP(A:A,[1]TDSheet!$A:$U,21,0)</f>
        <v>300</v>
      </c>
      <c r="M48" s="13">
        <f>VLOOKUP(A:A,[1]TDSheet!$A:$V,22,0)</f>
        <v>700</v>
      </c>
      <c r="N48" s="13">
        <f>VLOOKUP(A:A,[1]TDSheet!$A:$X,24,0)</f>
        <v>550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552.20000000000005</v>
      </c>
      <c r="X48" s="15"/>
      <c r="Y48" s="16">
        <f t="shared" si="13"/>
        <v>6.7004708438971381</v>
      </c>
      <c r="Z48" s="13">
        <f t="shared" si="14"/>
        <v>3.8935168417240127</v>
      </c>
      <c r="AA48" s="13"/>
      <c r="AB48" s="13"/>
      <c r="AC48" s="13"/>
      <c r="AD48" s="13">
        <v>0</v>
      </c>
      <c r="AE48" s="13">
        <f>VLOOKUP(A:A,[1]TDSheet!$A:$AF,32,0)</f>
        <v>572.4</v>
      </c>
      <c r="AF48" s="13">
        <f>VLOOKUP(A:A,[1]TDSheet!$A:$AG,33,0)</f>
        <v>607.79999999999995</v>
      </c>
      <c r="AG48" s="13">
        <f>VLOOKUP(A:A,[1]TDSheet!$A:$W,23,0)</f>
        <v>566.20000000000005</v>
      </c>
      <c r="AH48" s="13">
        <f>VLOOKUP(A:A,[3]TDSheet!$A:$D,4,0)</f>
        <v>634</v>
      </c>
      <c r="AI48" s="13" t="e">
        <f>VLOOKUP(A:A,[1]TDSheet!$A:$AI,35,0)</f>
        <v>#N/A</v>
      </c>
      <c r="AJ48" s="13">
        <f t="shared" si="15"/>
        <v>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2710</v>
      </c>
      <c r="D49" s="8">
        <v>4332</v>
      </c>
      <c r="E49" s="8">
        <v>4240</v>
      </c>
      <c r="F49" s="8">
        <v>2751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4192</v>
      </c>
      <c r="K49" s="13">
        <f t="shared" si="11"/>
        <v>48</v>
      </c>
      <c r="L49" s="13">
        <f>VLOOKUP(A:A,[1]TDSheet!$A:$U,21,0)</f>
        <v>900</v>
      </c>
      <c r="M49" s="13">
        <f>VLOOKUP(A:A,[1]TDSheet!$A:$V,22,0)</f>
        <v>1100</v>
      </c>
      <c r="N49" s="13">
        <f>VLOOKUP(A:A,[1]TDSheet!$A:$X,24,0)</f>
        <v>900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848</v>
      </c>
      <c r="X49" s="15">
        <v>200</v>
      </c>
      <c r="Y49" s="16">
        <f t="shared" si="13"/>
        <v>6.8997641509433958</v>
      </c>
      <c r="Z49" s="13">
        <f t="shared" si="14"/>
        <v>3.2441037735849059</v>
      </c>
      <c r="AA49" s="13"/>
      <c r="AB49" s="13"/>
      <c r="AC49" s="13"/>
      <c r="AD49" s="13">
        <v>0</v>
      </c>
      <c r="AE49" s="13">
        <f>VLOOKUP(A:A,[1]TDSheet!$A:$AF,32,0)</f>
        <v>822.4</v>
      </c>
      <c r="AF49" s="13">
        <f>VLOOKUP(A:A,[1]TDSheet!$A:$AG,33,0)</f>
        <v>931.8</v>
      </c>
      <c r="AG49" s="13">
        <f>VLOOKUP(A:A,[1]TDSheet!$A:$W,23,0)</f>
        <v>863</v>
      </c>
      <c r="AH49" s="13">
        <f>VLOOKUP(A:A,[3]TDSheet!$A:$D,4,0)</f>
        <v>826</v>
      </c>
      <c r="AI49" s="13" t="e">
        <f>VLOOKUP(A:A,[1]TDSheet!$A:$AI,35,0)</f>
        <v>#N/A</v>
      </c>
      <c r="AJ49" s="13">
        <f t="shared" si="15"/>
        <v>200</v>
      </c>
      <c r="AK49" s="13">
        <f t="shared" si="16"/>
        <v>80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97.497</v>
      </c>
      <c r="D50" s="8">
        <v>108.556</v>
      </c>
      <c r="E50" s="8">
        <v>101.181</v>
      </c>
      <c r="F50" s="8">
        <v>104.137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112.271</v>
      </c>
      <c r="K50" s="13">
        <f t="shared" si="11"/>
        <v>-11.090000000000003</v>
      </c>
      <c r="L50" s="13">
        <f>VLOOKUP(A:A,[1]TDSheet!$A:$U,21,0)</f>
        <v>60</v>
      </c>
      <c r="M50" s="13">
        <f>VLOOKUP(A:A,[1]TDSheet!$A:$V,22,0)</f>
        <v>30</v>
      </c>
      <c r="N50" s="13">
        <f>VLOOKUP(A:A,[1]TDSheet!$A:$X,24,0)</f>
        <v>40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20.2362</v>
      </c>
      <c r="X50" s="15"/>
      <c r="Y50" s="16">
        <f t="shared" si="13"/>
        <v>11.570205868690762</v>
      </c>
      <c r="Z50" s="13">
        <f t="shared" si="14"/>
        <v>5.1460748559512162</v>
      </c>
      <c r="AA50" s="13"/>
      <c r="AB50" s="13"/>
      <c r="AC50" s="13"/>
      <c r="AD50" s="13">
        <v>0</v>
      </c>
      <c r="AE50" s="13">
        <f>VLOOKUP(A:A,[1]TDSheet!$A:$AF,32,0)</f>
        <v>23.4068</v>
      </c>
      <c r="AF50" s="13">
        <f>VLOOKUP(A:A,[1]TDSheet!$A:$AG,33,0)</f>
        <v>17.7776</v>
      </c>
      <c r="AG50" s="13">
        <f>VLOOKUP(A:A,[1]TDSheet!$A:$W,23,0)</f>
        <v>28.173999999999999</v>
      </c>
      <c r="AH50" s="13">
        <f>VLOOKUP(A:A,[3]TDSheet!$A:$D,4,0)</f>
        <v>15.435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179.286</v>
      </c>
      <c r="D51" s="8">
        <v>313.99900000000002</v>
      </c>
      <c r="E51" s="8">
        <v>244.11600000000001</v>
      </c>
      <c r="F51" s="8">
        <v>92.688000000000002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240.97900000000001</v>
      </c>
      <c r="K51" s="13">
        <f t="shared" si="11"/>
        <v>3.1370000000000005</v>
      </c>
      <c r="L51" s="13">
        <f>VLOOKUP(A:A,[1]TDSheet!$A:$U,21,0)</f>
        <v>90</v>
      </c>
      <c r="M51" s="13">
        <f>VLOOKUP(A:A,[1]TDSheet!$A:$V,22,0)</f>
        <v>40</v>
      </c>
      <c r="N51" s="13">
        <f>VLOOKUP(A:A,[1]TDSheet!$A:$X,24,0)</f>
        <v>50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48.8232</v>
      </c>
      <c r="X51" s="15">
        <v>60</v>
      </c>
      <c r="Y51" s="16">
        <f t="shared" si="13"/>
        <v>6.814137541168952</v>
      </c>
      <c r="Z51" s="13">
        <f t="shared" si="14"/>
        <v>1.8984417244260925</v>
      </c>
      <c r="AA51" s="13"/>
      <c r="AB51" s="13"/>
      <c r="AC51" s="13"/>
      <c r="AD51" s="13">
        <v>0</v>
      </c>
      <c r="AE51" s="13">
        <f>VLOOKUP(A:A,[1]TDSheet!$A:$AF,32,0)</f>
        <v>40.255000000000003</v>
      </c>
      <c r="AF51" s="13">
        <f>VLOOKUP(A:A,[1]TDSheet!$A:$AG,33,0)</f>
        <v>47.042000000000002</v>
      </c>
      <c r="AG51" s="13">
        <f>VLOOKUP(A:A,[1]TDSheet!$A:$W,23,0)</f>
        <v>43.204599999999999</v>
      </c>
      <c r="AH51" s="13">
        <f>VLOOKUP(A:A,[3]TDSheet!$A:$D,4,0)</f>
        <v>45.588000000000001</v>
      </c>
      <c r="AI51" s="13">
        <f>VLOOKUP(A:A,[1]TDSheet!$A:$AI,35,0)</f>
        <v>0</v>
      </c>
      <c r="AJ51" s="13">
        <f t="shared" si="15"/>
        <v>60</v>
      </c>
      <c r="AK51" s="13">
        <f t="shared" si="16"/>
        <v>60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1333</v>
      </c>
      <c r="D52" s="8">
        <v>1532</v>
      </c>
      <c r="E52" s="8">
        <v>1694</v>
      </c>
      <c r="F52" s="8">
        <v>1126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1726</v>
      </c>
      <c r="K52" s="13">
        <f t="shared" si="11"/>
        <v>-32</v>
      </c>
      <c r="L52" s="13">
        <f>VLOOKUP(A:A,[1]TDSheet!$A:$U,21,0)</f>
        <v>400</v>
      </c>
      <c r="M52" s="13">
        <f>VLOOKUP(A:A,[1]TDSheet!$A:$V,22,0)</f>
        <v>450</v>
      </c>
      <c r="N52" s="13">
        <f>VLOOKUP(A:A,[1]TDSheet!$A:$X,24,0)</f>
        <v>350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338.8</v>
      </c>
      <c r="X52" s="15"/>
      <c r="Y52" s="16">
        <f t="shared" si="13"/>
        <v>6.8654073199527739</v>
      </c>
      <c r="Z52" s="13">
        <f t="shared" si="14"/>
        <v>3.3234946871310505</v>
      </c>
      <c r="AA52" s="13"/>
      <c r="AB52" s="13"/>
      <c r="AC52" s="13"/>
      <c r="AD52" s="13">
        <v>0</v>
      </c>
      <c r="AE52" s="13">
        <f>VLOOKUP(A:A,[1]TDSheet!$A:$AF,32,0)</f>
        <v>344.4</v>
      </c>
      <c r="AF52" s="13">
        <f>VLOOKUP(A:A,[1]TDSheet!$A:$AG,33,0)</f>
        <v>370</v>
      </c>
      <c r="AG52" s="13">
        <f>VLOOKUP(A:A,[1]TDSheet!$A:$W,23,0)</f>
        <v>353.8</v>
      </c>
      <c r="AH52" s="13">
        <f>VLOOKUP(A:A,[3]TDSheet!$A:$D,4,0)</f>
        <v>389</v>
      </c>
      <c r="AI52" s="13">
        <f>VLOOKUP(A:A,[1]TDSheet!$A:$AI,35,0)</f>
        <v>0</v>
      </c>
      <c r="AJ52" s="13">
        <f t="shared" si="15"/>
        <v>0</v>
      </c>
      <c r="AK52" s="13">
        <f t="shared" si="16"/>
        <v>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1517</v>
      </c>
      <c r="D53" s="8">
        <v>2643</v>
      </c>
      <c r="E53" s="8">
        <v>2389</v>
      </c>
      <c r="F53" s="8">
        <v>1721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2423</v>
      </c>
      <c r="K53" s="13">
        <f t="shared" si="11"/>
        <v>-34</v>
      </c>
      <c r="L53" s="13">
        <f>VLOOKUP(A:A,[1]TDSheet!$A:$U,21,0)</f>
        <v>500</v>
      </c>
      <c r="M53" s="13">
        <f>VLOOKUP(A:A,[1]TDSheet!$A:$V,22,0)</f>
        <v>600</v>
      </c>
      <c r="N53" s="13">
        <f>VLOOKUP(A:A,[1]TDSheet!$A:$X,24,0)</f>
        <v>500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477.8</v>
      </c>
      <c r="X53" s="15"/>
      <c r="Y53" s="16">
        <f t="shared" si="13"/>
        <v>6.9506069485140225</v>
      </c>
      <c r="Z53" s="13">
        <f t="shared" si="14"/>
        <v>3.6019254918375889</v>
      </c>
      <c r="AA53" s="13"/>
      <c r="AB53" s="13"/>
      <c r="AC53" s="13"/>
      <c r="AD53" s="13">
        <v>0</v>
      </c>
      <c r="AE53" s="13">
        <f>VLOOKUP(A:A,[1]TDSheet!$A:$AF,32,0)</f>
        <v>471.4</v>
      </c>
      <c r="AF53" s="13">
        <f>VLOOKUP(A:A,[1]TDSheet!$A:$AG,33,0)</f>
        <v>511</v>
      </c>
      <c r="AG53" s="13">
        <f>VLOOKUP(A:A,[1]TDSheet!$A:$W,23,0)</f>
        <v>506.2</v>
      </c>
      <c r="AH53" s="13">
        <f>VLOOKUP(A:A,[3]TDSheet!$A:$D,4,0)</f>
        <v>502</v>
      </c>
      <c r="AI53" s="13">
        <f>VLOOKUP(A:A,[1]TDSheet!$A:$AI,35,0)</f>
        <v>0</v>
      </c>
      <c r="AJ53" s="13">
        <f t="shared" si="15"/>
        <v>0</v>
      </c>
      <c r="AK53" s="13">
        <f t="shared" si="16"/>
        <v>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1310</v>
      </c>
      <c r="D54" s="8">
        <v>1416</v>
      </c>
      <c r="E54" s="8">
        <v>1586</v>
      </c>
      <c r="F54" s="8">
        <v>1096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1614</v>
      </c>
      <c r="K54" s="13">
        <f t="shared" si="11"/>
        <v>-28</v>
      </c>
      <c r="L54" s="13">
        <f>VLOOKUP(A:A,[1]TDSheet!$A:$U,21,0)</f>
        <v>300</v>
      </c>
      <c r="M54" s="13">
        <f>VLOOKUP(A:A,[1]TDSheet!$A:$V,22,0)</f>
        <v>360</v>
      </c>
      <c r="N54" s="13">
        <f>VLOOKUP(A:A,[1]TDSheet!$A:$X,24,0)</f>
        <v>300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317.2</v>
      </c>
      <c r="X54" s="15">
        <v>150</v>
      </c>
      <c r="Y54" s="16">
        <f t="shared" si="13"/>
        <v>6.9546027742749059</v>
      </c>
      <c r="Z54" s="13">
        <f t="shared" si="14"/>
        <v>3.4552332912988653</v>
      </c>
      <c r="AA54" s="13"/>
      <c r="AB54" s="13"/>
      <c r="AC54" s="13"/>
      <c r="AD54" s="13">
        <v>0</v>
      </c>
      <c r="AE54" s="13">
        <f>VLOOKUP(A:A,[1]TDSheet!$A:$AF,32,0)</f>
        <v>317.60000000000002</v>
      </c>
      <c r="AF54" s="13">
        <f>VLOOKUP(A:A,[1]TDSheet!$A:$AG,33,0)</f>
        <v>340.8</v>
      </c>
      <c r="AG54" s="13">
        <f>VLOOKUP(A:A,[1]TDSheet!$A:$W,23,0)</f>
        <v>314.8</v>
      </c>
      <c r="AH54" s="13">
        <f>VLOOKUP(A:A,[3]TDSheet!$A:$D,4,0)</f>
        <v>344</v>
      </c>
      <c r="AI54" s="13">
        <f>VLOOKUP(A:A,[1]TDSheet!$A:$AI,35,0)</f>
        <v>0</v>
      </c>
      <c r="AJ54" s="13">
        <f t="shared" si="15"/>
        <v>150</v>
      </c>
      <c r="AK54" s="13">
        <f t="shared" si="16"/>
        <v>60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318.44600000000003</v>
      </c>
      <c r="D55" s="8">
        <v>566.26199999999994</v>
      </c>
      <c r="E55" s="8">
        <v>480.22</v>
      </c>
      <c r="F55" s="8">
        <v>374.50099999999998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498.86599999999999</v>
      </c>
      <c r="K55" s="13">
        <f t="shared" si="11"/>
        <v>-18.645999999999958</v>
      </c>
      <c r="L55" s="13">
        <f>VLOOKUP(A:A,[1]TDSheet!$A:$U,21,0)</f>
        <v>70</v>
      </c>
      <c r="M55" s="13">
        <f>VLOOKUP(A:A,[1]TDSheet!$A:$V,22,0)</f>
        <v>110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96.044000000000011</v>
      </c>
      <c r="X55" s="15"/>
      <c r="Y55" s="16">
        <f t="shared" si="13"/>
        <v>6.814595393777851</v>
      </c>
      <c r="Z55" s="13">
        <f t="shared" si="14"/>
        <v>3.899264920244887</v>
      </c>
      <c r="AA55" s="13"/>
      <c r="AB55" s="13"/>
      <c r="AC55" s="13"/>
      <c r="AD55" s="13">
        <v>0</v>
      </c>
      <c r="AE55" s="13">
        <f>VLOOKUP(A:A,[1]TDSheet!$A:$AF,32,0)</f>
        <v>81.601599999999991</v>
      </c>
      <c r="AF55" s="13">
        <f>VLOOKUP(A:A,[1]TDSheet!$A:$AG,33,0)</f>
        <v>101.23519999999999</v>
      </c>
      <c r="AG55" s="13">
        <f>VLOOKUP(A:A,[1]TDSheet!$A:$W,23,0)</f>
        <v>99.720399999999998</v>
      </c>
      <c r="AH55" s="13">
        <f>VLOOKUP(A:A,[3]TDSheet!$A:$D,4,0)</f>
        <v>86.912000000000006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720.89800000000002</v>
      </c>
      <c r="D56" s="8">
        <v>975.93799999999999</v>
      </c>
      <c r="E56" s="8">
        <v>1202.5050000000001</v>
      </c>
      <c r="F56" s="8">
        <v>465.887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1155.7719999999999</v>
      </c>
      <c r="K56" s="13">
        <f t="shared" si="11"/>
        <v>46.733000000000175</v>
      </c>
      <c r="L56" s="13">
        <f>VLOOKUP(A:A,[1]TDSheet!$A:$U,21,0)</f>
        <v>300</v>
      </c>
      <c r="M56" s="13">
        <f>VLOOKUP(A:A,[1]TDSheet!$A:$V,22,0)</f>
        <v>200</v>
      </c>
      <c r="N56" s="13">
        <f>VLOOKUP(A:A,[1]TDSheet!$A:$X,24,0)</f>
        <v>300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240.50100000000003</v>
      </c>
      <c r="X56" s="15">
        <v>400</v>
      </c>
      <c r="Y56" s="16">
        <f t="shared" si="13"/>
        <v>6.9267362713668534</v>
      </c>
      <c r="Z56" s="13">
        <f t="shared" si="14"/>
        <v>1.9371520284738939</v>
      </c>
      <c r="AA56" s="13"/>
      <c r="AB56" s="13"/>
      <c r="AC56" s="13"/>
      <c r="AD56" s="13">
        <v>0</v>
      </c>
      <c r="AE56" s="13">
        <f>VLOOKUP(A:A,[1]TDSheet!$A:$AF,32,0)</f>
        <v>186.49</v>
      </c>
      <c r="AF56" s="13">
        <f>VLOOKUP(A:A,[1]TDSheet!$A:$AG,33,0)</f>
        <v>231.55959999999999</v>
      </c>
      <c r="AG56" s="13">
        <f>VLOOKUP(A:A,[1]TDSheet!$A:$W,23,0)</f>
        <v>207.846</v>
      </c>
      <c r="AH56" s="13">
        <f>VLOOKUP(A:A,[3]TDSheet!$A:$D,4,0)</f>
        <v>262.904</v>
      </c>
      <c r="AI56" s="13" t="str">
        <f>VLOOKUP(A:A,[1]TDSheet!$A:$AI,35,0)</f>
        <v>авгяб</v>
      </c>
      <c r="AJ56" s="13">
        <f t="shared" si="15"/>
        <v>400</v>
      </c>
      <c r="AK56" s="13">
        <f t="shared" si="16"/>
        <v>400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22.472000000000001</v>
      </c>
      <c r="D57" s="8">
        <v>459.30700000000002</v>
      </c>
      <c r="E57" s="8">
        <v>139.346</v>
      </c>
      <c r="F57" s="8">
        <v>168.273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150.31299999999999</v>
      </c>
      <c r="K57" s="13">
        <f t="shared" si="11"/>
        <v>-10.966999999999985</v>
      </c>
      <c r="L57" s="13">
        <f>VLOOKUP(A:A,[1]TDSheet!$A:$U,21,0)</f>
        <v>50</v>
      </c>
      <c r="M57" s="13">
        <f>VLOOKUP(A:A,[1]TDSheet!$A:$V,22,0)</f>
        <v>30</v>
      </c>
      <c r="N57" s="13">
        <f>VLOOKUP(A:A,[1]TDSheet!$A:$X,24,0)</f>
        <v>30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27.869199999999999</v>
      </c>
      <c r="X57" s="15"/>
      <c r="Y57" s="16">
        <f t="shared" si="13"/>
        <v>9.9849654816069364</v>
      </c>
      <c r="Z57" s="13">
        <f t="shared" si="14"/>
        <v>6.0379558796090311</v>
      </c>
      <c r="AA57" s="13"/>
      <c r="AB57" s="13"/>
      <c r="AC57" s="13"/>
      <c r="AD57" s="13">
        <v>0</v>
      </c>
      <c r="AE57" s="13">
        <f>VLOOKUP(A:A,[1]TDSheet!$A:$AF,32,0)</f>
        <v>18.324400000000001</v>
      </c>
      <c r="AF57" s="13">
        <f>VLOOKUP(A:A,[1]TDSheet!$A:$AG,33,0)</f>
        <v>18.6248</v>
      </c>
      <c r="AG57" s="13">
        <f>VLOOKUP(A:A,[1]TDSheet!$A:$W,23,0)</f>
        <v>34.239199999999997</v>
      </c>
      <c r="AH57" s="13">
        <f>VLOOKUP(A:A,[3]TDSheet!$A:$D,4,0)</f>
        <v>28.538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-0.17699999999999999</v>
      </c>
      <c r="D58" s="8">
        <v>60.625999999999998</v>
      </c>
      <c r="E58" s="8">
        <v>47.322000000000003</v>
      </c>
      <c r="F58" s="8">
        <v>8.5429999999999993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58.476999999999997</v>
      </c>
      <c r="K58" s="13">
        <f t="shared" si="11"/>
        <v>-11.154999999999994</v>
      </c>
      <c r="L58" s="13">
        <f>VLOOKUP(A:A,[1]TDSheet!$A:$U,21,0)</f>
        <v>10</v>
      </c>
      <c r="M58" s="13">
        <f>VLOOKUP(A:A,[1]TDSheet!$A:$V,22,0)</f>
        <v>10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9.4644000000000013</v>
      </c>
      <c r="X58" s="15">
        <v>10</v>
      </c>
      <c r="Y58" s="16">
        <f t="shared" si="13"/>
        <v>5.1290097629009752</v>
      </c>
      <c r="Z58" s="13">
        <f t="shared" si="14"/>
        <v>0.90264570390093379</v>
      </c>
      <c r="AA58" s="13"/>
      <c r="AB58" s="13"/>
      <c r="AC58" s="13"/>
      <c r="AD58" s="13">
        <v>0</v>
      </c>
      <c r="AE58" s="13">
        <f>VLOOKUP(A:A,[1]TDSheet!$A:$AF,32,0)</f>
        <v>1.6808000000000001</v>
      </c>
      <c r="AF58" s="13">
        <f>VLOOKUP(A:A,[1]TDSheet!$A:$AG,33,0)</f>
        <v>20.4526</v>
      </c>
      <c r="AG58" s="13">
        <f>VLOOKUP(A:A,[1]TDSheet!$A:$W,23,0)</f>
        <v>9.4610000000000003</v>
      </c>
      <c r="AH58" s="13">
        <f>VLOOKUP(A:A,[3]TDSheet!$A:$D,4,0)</f>
        <v>8.4039999999999999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10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1503.6279999999999</v>
      </c>
      <c r="D59" s="8">
        <v>3221.9989999999998</v>
      </c>
      <c r="E59" s="8">
        <v>3251.9180000000001</v>
      </c>
      <c r="F59" s="8">
        <v>1373.453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3224.4459999999999</v>
      </c>
      <c r="K59" s="13">
        <f t="shared" si="11"/>
        <v>27.472000000000207</v>
      </c>
      <c r="L59" s="13">
        <f>VLOOKUP(A:A,[1]TDSheet!$A:$U,21,0)</f>
        <v>950</v>
      </c>
      <c r="M59" s="13">
        <f>VLOOKUP(A:A,[1]TDSheet!$A:$V,22,0)</f>
        <v>800</v>
      </c>
      <c r="N59" s="13">
        <f>VLOOKUP(A:A,[1]TDSheet!$A:$X,24,0)</f>
        <v>600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650.3836</v>
      </c>
      <c r="X59" s="15">
        <v>500</v>
      </c>
      <c r="Y59" s="16">
        <f t="shared" si="13"/>
        <v>6.4937876662326657</v>
      </c>
      <c r="Z59" s="13">
        <f t="shared" si="14"/>
        <v>2.1117583530704032</v>
      </c>
      <c r="AA59" s="13"/>
      <c r="AB59" s="13"/>
      <c r="AC59" s="13"/>
      <c r="AD59" s="13">
        <v>0</v>
      </c>
      <c r="AE59" s="13">
        <f>VLOOKUP(A:A,[1]TDSheet!$A:$AF,32,0)</f>
        <v>634.7346</v>
      </c>
      <c r="AF59" s="13">
        <f>VLOOKUP(A:A,[1]TDSheet!$A:$AG,33,0)</f>
        <v>646.36879999999996</v>
      </c>
      <c r="AG59" s="13">
        <f>VLOOKUP(A:A,[1]TDSheet!$A:$W,23,0)</f>
        <v>637.77380000000005</v>
      </c>
      <c r="AH59" s="13">
        <f>VLOOKUP(A:A,[3]TDSheet!$A:$D,4,0)</f>
        <v>595.67899999999997</v>
      </c>
      <c r="AI59" s="13" t="str">
        <f>VLOOKUP(A:A,[1]TDSheet!$A:$AI,35,0)</f>
        <v>оконч</v>
      </c>
      <c r="AJ59" s="13">
        <f t="shared" si="15"/>
        <v>500</v>
      </c>
      <c r="AK59" s="13">
        <f t="shared" si="16"/>
        <v>500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2572</v>
      </c>
      <c r="D60" s="8">
        <v>7311</v>
      </c>
      <c r="E60" s="8">
        <v>6879</v>
      </c>
      <c r="F60" s="8">
        <v>2938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6861</v>
      </c>
      <c r="K60" s="13">
        <f t="shared" si="11"/>
        <v>18</v>
      </c>
      <c r="L60" s="13">
        <f>VLOOKUP(A:A,[1]TDSheet!$A:$U,21,0)</f>
        <v>1000</v>
      </c>
      <c r="M60" s="13">
        <f>VLOOKUP(A:A,[1]TDSheet!$A:$V,22,0)</f>
        <v>900</v>
      </c>
      <c r="N60" s="13">
        <f>VLOOKUP(A:A,[1]TDSheet!$A:$X,24,0)</f>
        <v>900</v>
      </c>
      <c r="O60" s="13"/>
      <c r="P60" s="13"/>
      <c r="Q60" s="13"/>
      <c r="R60" s="13"/>
      <c r="S60" s="13"/>
      <c r="T60" s="13">
        <v>1000</v>
      </c>
      <c r="U60" s="13"/>
      <c r="V60" s="13"/>
      <c r="W60" s="13">
        <f t="shared" si="12"/>
        <v>775.8</v>
      </c>
      <c r="X60" s="15">
        <v>500</v>
      </c>
      <c r="Y60" s="16">
        <f t="shared" si="13"/>
        <v>8.0407321474606857</v>
      </c>
      <c r="Z60" s="13">
        <f t="shared" si="14"/>
        <v>3.7870585202371747</v>
      </c>
      <c r="AA60" s="13"/>
      <c r="AB60" s="13"/>
      <c r="AC60" s="13"/>
      <c r="AD60" s="13">
        <f>VLOOKUP(A:A,[4]TDSheet!$A:$D,4,0)</f>
        <v>3000</v>
      </c>
      <c r="AE60" s="13">
        <f>VLOOKUP(A:A,[1]TDSheet!$A:$AF,32,0)</f>
        <v>873.6</v>
      </c>
      <c r="AF60" s="13">
        <f>VLOOKUP(A:A,[1]TDSheet!$A:$AG,33,0)</f>
        <v>871.2</v>
      </c>
      <c r="AG60" s="13">
        <f>VLOOKUP(A:A,[1]TDSheet!$A:$W,23,0)</f>
        <v>838.8</v>
      </c>
      <c r="AH60" s="13">
        <f>VLOOKUP(A:A,[3]TDSheet!$A:$D,4,0)</f>
        <v>763</v>
      </c>
      <c r="AI60" s="13">
        <f>VLOOKUP(A:A,[1]TDSheet!$A:$AI,35,0)</f>
        <v>0</v>
      </c>
      <c r="AJ60" s="13">
        <f t="shared" si="15"/>
        <v>1500</v>
      </c>
      <c r="AK60" s="13">
        <f t="shared" si="16"/>
        <v>675</v>
      </c>
      <c r="AL60" s="13"/>
      <c r="AM60" s="13"/>
    </row>
    <row r="61" spans="1:39" s="1" customFormat="1" ht="11.1" customHeight="1" outlineLevel="1" x14ac:dyDescent="0.2">
      <c r="A61" s="7" t="s">
        <v>117</v>
      </c>
      <c r="B61" s="7" t="s">
        <v>8</v>
      </c>
      <c r="C61" s="8">
        <v>147.71899999999999</v>
      </c>
      <c r="D61" s="8">
        <v>11.848000000000001</v>
      </c>
      <c r="E61" s="17">
        <v>43</v>
      </c>
      <c r="F61" s="8">
        <v>108.154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92.652000000000001</v>
      </c>
      <c r="K61" s="13">
        <f t="shared" si="11"/>
        <v>-49.652000000000001</v>
      </c>
      <c r="L61" s="13">
        <f>VLOOKUP(A:A,[1]TDSheet!$A:$U,21,0)</f>
        <v>0</v>
      </c>
      <c r="M61" s="13">
        <f>VLOOKUP(A:A,[1]TDSheet!$A:$V,22,0)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8.6</v>
      </c>
      <c r="X61" s="15"/>
      <c r="Y61" s="16">
        <f t="shared" si="13"/>
        <v>12.576046511627908</v>
      </c>
      <c r="Z61" s="13">
        <f t="shared" si="14"/>
        <v>12.576046511627908</v>
      </c>
      <c r="AA61" s="13"/>
      <c r="AB61" s="13"/>
      <c r="AC61" s="13"/>
      <c r="AD61" s="13">
        <v>0</v>
      </c>
      <c r="AE61" s="13">
        <f>VLOOKUP(A:A,[1]TDSheet!$A:$AF,32,0)</f>
        <v>0.96</v>
      </c>
      <c r="AF61" s="13">
        <f>VLOOKUP(A:A,[1]TDSheet!$A:$AG,33,0)</f>
        <v>2.9</v>
      </c>
      <c r="AG61" s="13">
        <f>VLOOKUP(A:A,[1]TDSheet!$A:$W,23,0)</f>
        <v>9.8000000000000007</v>
      </c>
      <c r="AH61" s="13">
        <f>VLOOKUP(A:A,[3]TDSheet!$A:$D,4,0)</f>
        <v>5.25</v>
      </c>
      <c r="AI61" s="13" t="str">
        <f>VLOOKUP(A:A,[1]TDSheet!$A:$AI,35,0)</f>
        <v>увел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10.946</v>
      </c>
      <c r="D62" s="8">
        <v>34.869999999999997</v>
      </c>
      <c r="E62" s="8">
        <v>21.384</v>
      </c>
      <c r="F62" s="8">
        <v>19.847999999999999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61.728999999999999</v>
      </c>
      <c r="K62" s="13">
        <f t="shared" si="11"/>
        <v>-40.344999999999999</v>
      </c>
      <c r="L62" s="13">
        <f>VLOOKUP(A:A,[1]TDSheet!$A:$U,21,0)</f>
        <v>10</v>
      </c>
      <c r="M62" s="13">
        <f>VLOOKUP(A:A,[1]TDSheet!$A:$V,22,0)</f>
        <v>10</v>
      </c>
      <c r="N62" s="13">
        <f>VLOOKUP(A:A,[1]TDSheet!$A:$X,24,0)</f>
        <v>10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4.2767999999999997</v>
      </c>
      <c r="X62" s="15"/>
      <c r="Y62" s="16">
        <f t="shared" si="13"/>
        <v>11.655443322109988</v>
      </c>
      <c r="Z62" s="13">
        <f t="shared" si="14"/>
        <v>4.6408529741863074</v>
      </c>
      <c r="AA62" s="13"/>
      <c r="AB62" s="13"/>
      <c r="AC62" s="13"/>
      <c r="AD62" s="13">
        <v>0</v>
      </c>
      <c r="AE62" s="13">
        <f>VLOOKUP(A:A,[1]TDSheet!$A:$AF,32,0)</f>
        <v>0.61119999999999997</v>
      </c>
      <c r="AF62" s="13">
        <f>VLOOKUP(A:A,[1]TDSheet!$A:$AG,33,0)</f>
        <v>14.794</v>
      </c>
      <c r="AG62" s="13">
        <f>VLOOKUP(A:A,[1]TDSheet!$A:$W,23,0)</f>
        <v>12.676</v>
      </c>
      <c r="AH62" s="13">
        <f>VLOOKUP(A:A,[3]TDSheet!$A:$D,4,0)</f>
        <v>3.82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2945</v>
      </c>
      <c r="D63" s="8">
        <v>5655</v>
      </c>
      <c r="E63" s="8">
        <v>5202</v>
      </c>
      <c r="F63" s="8">
        <v>3295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5268</v>
      </c>
      <c r="K63" s="13">
        <f t="shared" si="11"/>
        <v>-66</v>
      </c>
      <c r="L63" s="13">
        <f>VLOOKUP(A:A,[1]TDSheet!$A:$U,21,0)</f>
        <v>1000</v>
      </c>
      <c r="M63" s="13">
        <f>VLOOKUP(A:A,[1]TDSheet!$A:$V,22,0)</f>
        <v>800</v>
      </c>
      <c r="N63" s="13">
        <f>VLOOKUP(A:A,[1]TDSheet!$A:$X,24,0)</f>
        <v>900</v>
      </c>
      <c r="O63" s="13"/>
      <c r="P63" s="13"/>
      <c r="Q63" s="13"/>
      <c r="R63" s="13"/>
      <c r="S63" s="13"/>
      <c r="T63" s="13">
        <v>810</v>
      </c>
      <c r="U63" s="13"/>
      <c r="V63" s="13"/>
      <c r="W63" s="13">
        <f t="shared" si="12"/>
        <v>800.4</v>
      </c>
      <c r="X63" s="15"/>
      <c r="Y63" s="16">
        <f t="shared" si="13"/>
        <v>7.4900049975012495</v>
      </c>
      <c r="Z63" s="13">
        <f t="shared" si="14"/>
        <v>4.1166916541729135</v>
      </c>
      <c r="AA63" s="13"/>
      <c r="AB63" s="13"/>
      <c r="AC63" s="13"/>
      <c r="AD63" s="13">
        <f>VLOOKUP(A:A,[4]TDSheet!$A:$D,4,0)</f>
        <v>1200</v>
      </c>
      <c r="AE63" s="13">
        <f>VLOOKUP(A:A,[1]TDSheet!$A:$AF,32,0)</f>
        <v>744.6</v>
      </c>
      <c r="AF63" s="13">
        <f>VLOOKUP(A:A,[1]TDSheet!$A:$AG,33,0)</f>
        <v>919.6</v>
      </c>
      <c r="AG63" s="13">
        <f>VLOOKUP(A:A,[1]TDSheet!$A:$W,23,0)</f>
        <v>863.6</v>
      </c>
      <c r="AH63" s="13">
        <f>VLOOKUP(A:A,[3]TDSheet!$A:$D,4,0)</f>
        <v>827</v>
      </c>
      <c r="AI63" s="13" t="str">
        <f>VLOOKUP(A:A,[1]TDSheet!$A:$AI,35,0)</f>
        <v>авгяб</v>
      </c>
      <c r="AJ63" s="13">
        <f t="shared" si="15"/>
        <v>810</v>
      </c>
      <c r="AK63" s="13">
        <f t="shared" si="16"/>
        <v>364.5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1076</v>
      </c>
      <c r="D64" s="8">
        <v>1792</v>
      </c>
      <c r="E64" s="8">
        <v>1704</v>
      </c>
      <c r="F64" s="8">
        <v>1104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1726</v>
      </c>
      <c r="K64" s="13">
        <f t="shared" si="11"/>
        <v>-22</v>
      </c>
      <c r="L64" s="13">
        <f>VLOOKUP(A:A,[1]TDSheet!$A:$U,21,0)</f>
        <v>500</v>
      </c>
      <c r="M64" s="13">
        <f>VLOOKUP(A:A,[1]TDSheet!$A:$V,22,0)</f>
        <v>400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340.8</v>
      </c>
      <c r="X64" s="15"/>
      <c r="Y64" s="16">
        <f t="shared" si="13"/>
        <v>7.0539906103286381</v>
      </c>
      <c r="Z64" s="13">
        <f t="shared" si="14"/>
        <v>3.2394366197183095</v>
      </c>
      <c r="AA64" s="13"/>
      <c r="AB64" s="13"/>
      <c r="AC64" s="13"/>
      <c r="AD64" s="13">
        <v>0</v>
      </c>
      <c r="AE64" s="13">
        <f>VLOOKUP(A:A,[1]TDSheet!$A:$AF,32,0)</f>
        <v>309.8</v>
      </c>
      <c r="AF64" s="13">
        <f>VLOOKUP(A:A,[1]TDSheet!$A:$AG,33,0)</f>
        <v>373.6</v>
      </c>
      <c r="AG64" s="13">
        <f>VLOOKUP(A:A,[1]TDSheet!$A:$W,23,0)</f>
        <v>357.8</v>
      </c>
      <c r="AH64" s="13">
        <f>VLOOKUP(A:A,[3]TDSheet!$A:$D,4,0)</f>
        <v>331</v>
      </c>
      <c r="AI64" s="13">
        <f>VLOOKUP(A:A,[1]TDSheet!$A:$AI,35,0)</f>
        <v>0</v>
      </c>
      <c r="AJ64" s="13">
        <f t="shared" si="15"/>
        <v>0</v>
      </c>
      <c r="AK64" s="13">
        <f t="shared" si="16"/>
        <v>0</v>
      </c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491</v>
      </c>
      <c r="D65" s="8">
        <v>851</v>
      </c>
      <c r="E65" s="8">
        <v>718</v>
      </c>
      <c r="F65" s="8">
        <v>604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776</v>
      </c>
      <c r="K65" s="13">
        <f t="shared" si="11"/>
        <v>-58</v>
      </c>
      <c r="L65" s="13">
        <f>VLOOKUP(A:A,[1]TDSheet!$A:$U,21,0)</f>
        <v>80</v>
      </c>
      <c r="M65" s="13">
        <f>VLOOKUP(A:A,[1]TDSheet!$A:$V,22,0)</f>
        <v>180</v>
      </c>
      <c r="N65" s="13">
        <f>VLOOKUP(A:A,[1]TDSheet!$A:$X,24,0)</f>
        <v>140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143.6</v>
      </c>
      <c r="X65" s="15"/>
      <c r="Y65" s="16">
        <f t="shared" si="13"/>
        <v>6.9916434540389973</v>
      </c>
      <c r="Z65" s="13">
        <f t="shared" si="14"/>
        <v>4.2061281337047358</v>
      </c>
      <c r="AA65" s="13"/>
      <c r="AB65" s="13"/>
      <c r="AC65" s="13"/>
      <c r="AD65" s="13">
        <v>0</v>
      </c>
      <c r="AE65" s="13">
        <f>VLOOKUP(A:A,[1]TDSheet!$A:$AF,32,0)</f>
        <v>125.6</v>
      </c>
      <c r="AF65" s="13">
        <f>VLOOKUP(A:A,[1]TDSheet!$A:$AG,33,0)</f>
        <v>154</v>
      </c>
      <c r="AG65" s="13">
        <f>VLOOKUP(A:A,[1]TDSheet!$A:$W,23,0)</f>
        <v>150</v>
      </c>
      <c r="AH65" s="13">
        <f>VLOOKUP(A:A,[3]TDSheet!$A:$D,4,0)</f>
        <v>177</v>
      </c>
      <c r="AI65" s="13" t="e">
        <f>VLOOKUP(A:A,[1]TDSheet!$A:$AI,35,0)</f>
        <v>#N/A</v>
      </c>
      <c r="AJ65" s="13">
        <f t="shared" si="15"/>
        <v>0</v>
      </c>
      <c r="AK65" s="13">
        <f t="shared" si="16"/>
        <v>0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563</v>
      </c>
      <c r="D66" s="8">
        <v>520</v>
      </c>
      <c r="E66" s="8">
        <v>640</v>
      </c>
      <c r="F66" s="8">
        <v>422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657</v>
      </c>
      <c r="K66" s="13">
        <f t="shared" si="11"/>
        <v>-17</v>
      </c>
      <c r="L66" s="13">
        <f>VLOOKUP(A:A,[1]TDSheet!$A:$U,21,0)</f>
        <v>120</v>
      </c>
      <c r="M66" s="13">
        <f>VLOOKUP(A:A,[1]TDSheet!$A:$V,22,0)</f>
        <v>150</v>
      </c>
      <c r="N66" s="13">
        <f>VLOOKUP(A:A,[1]TDSheet!$A:$X,24,0)</f>
        <v>110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128</v>
      </c>
      <c r="X66" s="15">
        <v>90</v>
      </c>
      <c r="Y66" s="16">
        <f t="shared" si="13"/>
        <v>6.96875</v>
      </c>
      <c r="Z66" s="13">
        <f t="shared" si="14"/>
        <v>3.296875</v>
      </c>
      <c r="AA66" s="13"/>
      <c r="AB66" s="13"/>
      <c r="AC66" s="13"/>
      <c r="AD66" s="13">
        <v>0</v>
      </c>
      <c r="AE66" s="13">
        <f>VLOOKUP(A:A,[1]TDSheet!$A:$AF,32,0)</f>
        <v>99</v>
      </c>
      <c r="AF66" s="13">
        <f>VLOOKUP(A:A,[1]TDSheet!$A:$AG,33,0)</f>
        <v>136.80000000000001</v>
      </c>
      <c r="AG66" s="13">
        <f>VLOOKUP(A:A,[1]TDSheet!$A:$W,23,0)</f>
        <v>124.6</v>
      </c>
      <c r="AH66" s="13">
        <f>VLOOKUP(A:A,[3]TDSheet!$A:$D,4,0)</f>
        <v>142</v>
      </c>
      <c r="AI66" s="13" t="e">
        <f>VLOOKUP(A:A,[1]TDSheet!$A:$AI,35,0)</f>
        <v>#N/A</v>
      </c>
      <c r="AJ66" s="13">
        <f t="shared" si="15"/>
        <v>90</v>
      </c>
      <c r="AK66" s="13">
        <f t="shared" si="16"/>
        <v>36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1611.67</v>
      </c>
      <c r="D67" s="8">
        <v>2346.1849999999999</v>
      </c>
      <c r="E67" s="17">
        <v>1423</v>
      </c>
      <c r="F67" s="18">
        <v>1084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850.16800000000001</v>
      </c>
      <c r="K67" s="13">
        <f t="shared" si="11"/>
        <v>572.83199999999999</v>
      </c>
      <c r="L67" s="13">
        <f>VLOOKUP(A:A,[1]TDSheet!$A:$U,21,0)</f>
        <v>200</v>
      </c>
      <c r="M67" s="13">
        <f>VLOOKUP(A:A,[1]TDSheet!$A:$V,22,0)</f>
        <v>200</v>
      </c>
      <c r="N67" s="13">
        <f>VLOOKUP(A:A,[1]TDSheet!$A:$X,24,0)</f>
        <v>300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284.60000000000002</v>
      </c>
      <c r="X67" s="15">
        <v>300</v>
      </c>
      <c r="Y67" s="16">
        <f t="shared" si="13"/>
        <v>7.3225579761068156</v>
      </c>
      <c r="Z67" s="13">
        <f t="shared" si="14"/>
        <v>3.8088545326774419</v>
      </c>
      <c r="AA67" s="13"/>
      <c r="AB67" s="13"/>
      <c r="AC67" s="13"/>
      <c r="AD67" s="13">
        <v>0</v>
      </c>
      <c r="AE67" s="13">
        <f>VLOOKUP(A:A,[1]TDSheet!$A:$AF,32,0)</f>
        <v>310</v>
      </c>
      <c r="AF67" s="13">
        <f>VLOOKUP(A:A,[1]TDSheet!$A:$AG,33,0)</f>
        <v>331.2</v>
      </c>
      <c r="AG67" s="13">
        <f>VLOOKUP(A:A,[1]TDSheet!$A:$W,23,0)</f>
        <v>277.2</v>
      </c>
      <c r="AH67" s="13">
        <f>VLOOKUP(A:A,[3]TDSheet!$A:$D,4,0)</f>
        <v>228.30500000000001</v>
      </c>
      <c r="AI67" s="13" t="str">
        <f>VLOOKUP(A:A,[1]TDSheet!$A:$AI,35,0)</f>
        <v>акиюльяб</v>
      </c>
      <c r="AJ67" s="13">
        <f t="shared" si="15"/>
        <v>300</v>
      </c>
      <c r="AK67" s="13">
        <f t="shared" si="16"/>
        <v>300</v>
      </c>
      <c r="AL67" s="13"/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490</v>
      </c>
      <c r="D68" s="8">
        <v>930</v>
      </c>
      <c r="E68" s="8">
        <v>609</v>
      </c>
      <c r="F68" s="8">
        <v>793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685</v>
      </c>
      <c r="K68" s="13">
        <f t="shared" si="11"/>
        <v>-76</v>
      </c>
      <c r="L68" s="13">
        <f>VLOOKUP(A:A,[1]TDSheet!$A:$U,21,0)</f>
        <v>500</v>
      </c>
      <c r="M68" s="13">
        <f>VLOOKUP(A:A,[1]TDSheet!$A:$V,22,0)</f>
        <v>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121.8</v>
      </c>
      <c r="X68" s="15"/>
      <c r="Y68" s="16">
        <f t="shared" si="13"/>
        <v>13.078817733990148</v>
      </c>
      <c r="Z68" s="13">
        <f t="shared" si="14"/>
        <v>6.5106732348111658</v>
      </c>
      <c r="AA68" s="13"/>
      <c r="AB68" s="13"/>
      <c r="AC68" s="13"/>
      <c r="AD68" s="13">
        <v>0</v>
      </c>
      <c r="AE68" s="13">
        <f>VLOOKUP(A:A,[1]TDSheet!$A:$AF,32,0)</f>
        <v>32.799999999999997</v>
      </c>
      <c r="AF68" s="13">
        <f>VLOOKUP(A:A,[1]TDSheet!$A:$AG,33,0)</f>
        <v>44</v>
      </c>
      <c r="AG68" s="13">
        <f>VLOOKUP(A:A,[1]TDSheet!$A:$W,23,0)</f>
        <v>108.6</v>
      </c>
      <c r="AH68" s="13">
        <f>VLOOKUP(A:A,[3]TDSheet!$A:$D,4,0)</f>
        <v>138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232.512</v>
      </c>
      <c r="D69" s="8">
        <v>335.98099999999999</v>
      </c>
      <c r="E69" s="8">
        <v>293.97399999999999</v>
      </c>
      <c r="F69" s="8">
        <v>267.29000000000002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279.916</v>
      </c>
      <c r="K69" s="13">
        <f t="shared" si="11"/>
        <v>14.057999999999993</v>
      </c>
      <c r="L69" s="13">
        <f>VLOOKUP(A:A,[1]TDSheet!$A:$U,21,0)</f>
        <v>0</v>
      </c>
      <c r="M69" s="13">
        <f>VLOOKUP(A:A,[1]TDSheet!$A:$V,22,0)</f>
        <v>60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58.794799999999995</v>
      </c>
      <c r="X69" s="15">
        <v>30</v>
      </c>
      <c r="Y69" s="16">
        <f t="shared" si="13"/>
        <v>6.9273132998156308</v>
      </c>
      <c r="Z69" s="13">
        <f t="shared" si="14"/>
        <v>4.5461503398259717</v>
      </c>
      <c r="AA69" s="13"/>
      <c r="AB69" s="13"/>
      <c r="AC69" s="13"/>
      <c r="AD69" s="13">
        <v>0</v>
      </c>
      <c r="AE69" s="13">
        <f>VLOOKUP(A:A,[1]TDSheet!$A:$AF,32,0)</f>
        <v>58.287199999999999</v>
      </c>
      <c r="AF69" s="13">
        <f>VLOOKUP(A:A,[1]TDSheet!$A:$AG,33,0)</f>
        <v>64.337199999999996</v>
      </c>
      <c r="AG69" s="13">
        <f>VLOOKUP(A:A,[1]TDSheet!$A:$W,23,0)</f>
        <v>55.992600000000003</v>
      </c>
      <c r="AH69" s="13">
        <f>VLOOKUP(A:A,[3]TDSheet!$A:$D,4,0)</f>
        <v>58.502000000000002</v>
      </c>
      <c r="AI69" s="13" t="e">
        <f>VLOOKUP(A:A,[1]TDSheet!$A:$AI,35,0)</f>
        <v>#N/A</v>
      </c>
      <c r="AJ69" s="13">
        <f t="shared" si="15"/>
        <v>30</v>
      </c>
      <c r="AK69" s="13">
        <f t="shared" si="16"/>
        <v>30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2325</v>
      </c>
      <c r="D70" s="8">
        <v>5205</v>
      </c>
      <c r="E70" s="8">
        <v>5064</v>
      </c>
      <c r="F70" s="8">
        <v>2391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5070</v>
      </c>
      <c r="K70" s="13">
        <f t="shared" si="11"/>
        <v>-6</v>
      </c>
      <c r="L70" s="13">
        <f>VLOOKUP(A:A,[1]TDSheet!$A:$U,21,0)</f>
        <v>800</v>
      </c>
      <c r="M70" s="13">
        <f>VLOOKUP(A:A,[1]TDSheet!$A:$V,22,0)</f>
        <v>900</v>
      </c>
      <c r="N70" s="13">
        <f>VLOOKUP(A:A,[1]TDSheet!$A:$X,24,0)</f>
        <v>700</v>
      </c>
      <c r="O70" s="13"/>
      <c r="P70" s="13"/>
      <c r="Q70" s="13"/>
      <c r="R70" s="13"/>
      <c r="S70" s="13"/>
      <c r="T70" s="13">
        <v>960</v>
      </c>
      <c r="U70" s="13"/>
      <c r="V70" s="13"/>
      <c r="W70" s="13">
        <f t="shared" si="12"/>
        <v>676.8</v>
      </c>
      <c r="X70" s="15"/>
      <c r="Y70" s="16">
        <f t="shared" si="13"/>
        <v>7.0789007092198588</v>
      </c>
      <c r="Z70" s="13">
        <f t="shared" si="14"/>
        <v>3.5328014184397167</v>
      </c>
      <c r="AA70" s="13"/>
      <c r="AB70" s="13"/>
      <c r="AC70" s="13"/>
      <c r="AD70" s="13">
        <f>VLOOKUP(A:A,[4]TDSheet!$A:$D,4,0)</f>
        <v>1680</v>
      </c>
      <c r="AE70" s="13">
        <f>VLOOKUP(A:A,[1]TDSheet!$A:$AF,32,0)</f>
        <v>712.6</v>
      </c>
      <c r="AF70" s="13">
        <f>VLOOKUP(A:A,[1]TDSheet!$A:$AG,33,0)</f>
        <v>740</v>
      </c>
      <c r="AG70" s="13">
        <f>VLOOKUP(A:A,[1]TDSheet!$A:$W,23,0)</f>
        <v>723.4</v>
      </c>
      <c r="AH70" s="13">
        <f>VLOOKUP(A:A,[3]TDSheet!$A:$D,4,0)</f>
        <v>635</v>
      </c>
      <c r="AI70" s="13">
        <f>VLOOKUP(A:A,[1]TDSheet!$A:$AI,35,0)</f>
        <v>0</v>
      </c>
      <c r="AJ70" s="13">
        <f t="shared" si="15"/>
        <v>960</v>
      </c>
      <c r="AK70" s="13">
        <f t="shared" si="16"/>
        <v>384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1880</v>
      </c>
      <c r="D71" s="8">
        <v>3393</v>
      </c>
      <c r="E71" s="8">
        <v>3195</v>
      </c>
      <c r="F71" s="8">
        <v>2031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3162</v>
      </c>
      <c r="K71" s="13">
        <f t="shared" si="11"/>
        <v>33</v>
      </c>
      <c r="L71" s="13">
        <f>VLOOKUP(A:A,[1]TDSheet!$A:$U,21,0)</f>
        <v>800</v>
      </c>
      <c r="M71" s="13">
        <f>VLOOKUP(A:A,[1]TDSheet!$A:$V,22,0)</f>
        <v>700</v>
      </c>
      <c r="N71" s="13">
        <f>VLOOKUP(A:A,[1]TDSheet!$A:$X,24,0)</f>
        <v>700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639</v>
      </c>
      <c r="X71" s="15">
        <v>200</v>
      </c>
      <c r="Y71" s="16">
        <f t="shared" si="13"/>
        <v>6.934272300469484</v>
      </c>
      <c r="Z71" s="13">
        <f t="shared" si="14"/>
        <v>3.1784037558685445</v>
      </c>
      <c r="AA71" s="13"/>
      <c r="AB71" s="13"/>
      <c r="AC71" s="13"/>
      <c r="AD71" s="13">
        <v>0</v>
      </c>
      <c r="AE71" s="13">
        <f>VLOOKUP(A:A,[1]TDSheet!$A:$AF,32,0)</f>
        <v>653.79999999999995</v>
      </c>
      <c r="AF71" s="13">
        <f>VLOOKUP(A:A,[1]TDSheet!$A:$AG,33,0)</f>
        <v>665.6</v>
      </c>
      <c r="AG71" s="13">
        <f>VLOOKUP(A:A,[1]TDSheet!$A:$W,23,0)</f>
        <v>662.2</v>
      </c>
      <c r="AH71" s="13">
        <f>VLOOKUP(A:A,[3]TDSheet!$A:$D,4,0)</f>
        <v>651</v>
      </c>
      <c r="AI71" s="13">
        <f>VLOOKUP(A:A,[1]TDSheet!$A:$AI,35,0)</f>
        <v>0</v>
      </c>
      <c r="AJ71" s="13">
        <f t="shared" si="15"/>
        <v>200</v>
      </c>
      <c r="AK71" s="13">
        <f t="shared" si="16"/>
        <v>80</v>
      </c>
      <c r="AL71" s="13"/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392.815</v>
      </c>
      <c r="D72" s="8">
        <v>488.12</v>
      </c>
      <c r="E72" s="8">
        <v>510.97899999999998</v>
      </c>
      <c r="F72" s="8">
        <v>360.2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520.779</v>
      </c>
      <c r="K72" s="13">
        <f t="shared" ref="K72:K127" si="17">E72-J72</f>
        <v>-9.8000000000000114</v>
      </c>
      <c r="L72" s="13">
        <f>VLOOKUP(A:A,[1]TDSheet!$A:$U,21,0)</f>
        <v>160</v>
      </c>
      <c r="M72" s="13">
        <f>VLOOKUP(A:A,[1]TDSheet!$A:$V,22,0)</f>
        <v>120</v>
      </c>
      <c r="N72" s="13">
        <f>VLOOKUP(A:A,[1]TDSheet!$A:$X,24,0)</f>
        <v>110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7" si="18">(E72-AD72)/5</f>
        <v>102.19579999999999</v>
      </c>
      <c r="X72" s="15"/>
      <c r="Y72" s="16">
        <f t="shared" ref="Y72:Y127" si="19">(F72+L72+M72+N72+X72)/W72</f>
        <v>7.3408104834053853</v>
      </c>
      <c r="Z72" s="13">
        <f t="shared" ref="Z72:Z127" si="20">F72/W72</f>
        <v>3.5246066863804582</v>
      </c>
      <c r="AA72" s="13"/>
      <c r="AB72" s="13"/>
      <c r="AC72" s="13"/>
      <c r="AD72" s="13">
        <v>0</v>
      </c>
      <c r="AE72" s="13">
        <f>VLOOKUP(A:A,[1]TDSheet!$A:$AF,32,0)</f>
        <v>107.8124</v>
      </c>
      <c r="AF72" s="13">
        <f>VLOOKUP(A:A,[1]TDSheet!$A:$AG,33,0)</f>
        <v>115.2992</v>
      </c>
      <c r="AG72" s="13">
        <f>VLOOKUP(A:A,[1]TDSheet!$A:$W,23,0)</f>
        <v>109.39380000000001</v>
      </c>
      <c r="AH72" s="13">
        <f>VLOOKUP(A:A,[3]TDSheet!$A:$D,4,0)</f>
        <v>92.808999999999997</v>
      </c>
      <c r="AI72" s="13" t="e">
        <f>VLOOKUP(A:A,[1]TDSheet!$A:$AI,35,0)</f>
        <v>#N/A</v>
      </c>
      <c r="AJ72" s="13">
        <f t="shared" ref="AJ72:AJ127" si="21">X72+T72</f>
        <v>0</v>
      </c>
      <c r="AK72" s="13">
        <f t="shared" ref="AK72:AK127" si="22">AJ72*H72</f>
        <v>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300.87</v>
      </c>
      <c r="D73" s="8">
        <v>355.17399999999998</v>
      </c>
      <c r="E73" s="8">
        <v>389.12799999999999</v>
      </c>
      <c r="F73" s="8">
        <v>257.11399999999998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392.517</v>
      </c>
      <c r="K73" s="13">
        <f t="shared" si="17"/>
        <v>-3.38900000000001</v>
      </c>
      <c r="L73" s="13">
        <f>VLOOKUP(A:A,[1]TDSheet!$A:$U,21,0)</f>
        <v>120</v>
      </c>
      <c r="M73" s="13">
        <f>VLOOKUP(A:A,[1]TDSheet!$A:$V,22,0)</f>
        <v>90</v>
      </c>
      <c r="N73" s="13">
        <f>VLOOKUP(A:A,[1]TDSheet!$A:$X,24,0)</f>
        <v>80</v>
      </c>
      <c r="O73" s="13"/>
      <c r="P73" s="13"/>
      <c r="Q73" s="13"/>
      <c r="R73" s="13"/>
      <c r="S73" s="13"/>
      <c r="T73" s="13"/>
      <c r="U73" s="13"/>
      <c r="V73" s="13"/>
      <c r="W73" s="13">
        <f t="shared" si="18"/>
        <v>77.825599999999994</v>
      </c>
      <c r="X73" s="15"/>
      <c r="Y73" s="16">
        <f t="shared" si="19"/>
        <v>7.0300004111757577</v>
      </c>
      <c r="Z73" s="13">
        <f t="shared" si="20"/>
        <v>3.3037201126621571</v>
      </c>
      <c r="AA73" s="13"/>
      <c r="AB73" s="13"/>
      <c r="AC73" s="13"/>
      <c r="AD73" s="13">
        <v>0</v>
      </c>
      <c r="AE73" s="13">
        <f>VLOOKUP(A:A,[1]TDSheet!$A:$AF,32,0)</f>
        <v>71.921599999999998</v>
      </c>
      <c r="AF73" s="13">
        <f>VLOOKUP(A:A,[1]TDSheet!$A:$AG,33,0)</f>
        <v>81.71459999999999</v>
      </c>
      <c r="AG73" s="13">
        <f>VLOOKUP(A:A,[1]TDSheet!$A:$W,23,0)</f>
        <v>80.410200000000003</v>
      </c>
      <c r="AH73" s="13">
        <f>VLOOKUP(A:A,[3]TDSheet!$A:$D,4,0)</f>
        <v>79.972999999999999</v>
      </c>
      <c r="AI73" s="13" t="e">
        <f>VLOOKUP(A:A,[1]TDSheet!$A:$AI,35,0)</f>
        <v>#N/A</v>
      </c>
      <c r="AJ73" s="13">
        <f t="shared" si="21"/>
        <v>0</v>
      </c>
      <c r="AK73" s="13">
        <f t="shared" si="22"/>
        <v>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536.46500000000003</v>
      </c>
      <c r="D74" s="8">
        <v>988.74900000000002</v>
      </c>
      <c r="E74" s="8">
        <v>827.97699999999998</v>
      </c>
      <c r="F74" s="8">
        <v>631.14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836.85500000000002</v>
      </c>
      <c r="K74" s="13">
        <f t="shared" si="17"/>
        <v>-8.8780000000000427</v>
      </c>
      <c r="L74" s="13">
        <f>VLOOKUP(A:A,[1]TDSheet!$A:$U,21,0)</f>
        <v>250</v>
      </c>
      <c r="M74" s="13">
        <f>VLOOKUP(A:A,[1]TDSheet!$A:$V,22,0)</f>
        <v>200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3"/>
      <c r="V74" s="13"/>
      <c r="W74" s="13">
        <f t="shared" si="18"/>
        <v>165.59539999999998</v>
      </c>
      <c r="X74" s="15"/>
      <c r="Y74" s="16">
        <f t="shared" si="19"/>
        <v>7.7365675616593217</v>
      </c>
      <c r="Z74" s="13">
        <f t="shared" si="20"/>
        <v>3.8113377545511531</v>
      </c>
      <c r="AA74" s="13"/>
      <c r="AB74" s="13"/>
      <c r="AC74" s="13"/>
      <c r="AD74" s="13">
        <v>0</v>
      </c>
      <c r="AE74" s="13">
        <f>VLOOKUP(A:A,[1]TDSheet!$A:$AF,32,0)</f>
        <v>146.5994</v>
      </c>
      <c r="AF74" s="13">
        <f>VLOOKUP(A:A,[1]TDSheet!$A:$AG,33,0)</f>
        <v>165.27500000000001</v>
      </c>
      <c r="AG74" s="13">
        <f>VLOOKUP(A:A,[1]TDSheet!$A:$W,23,0)</f>
        <v>182.25280000000001</v>
      </c>
      <c r="AH74" s="13">
        <f>VLOOKUP(A:A,[3]TDSheet!$A:$D,4,0)</f>
        <v>124.191</v>
      </c>
      <c r="AI74" s="13" t="e">
        <f>VLOOKUP(A:A,[1]TDSheet!$A:$AI,35,0)</f>
        <v>#N/A</v>
      </c>
      <c r="AJ74" s="13">
        <f t="shared" si="21"/>
        <v>0</v>
      </c>
      <c r="AK74" s="13">
        <f t="shared" si="22"/>
        <v>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535.00199999999995</v>
      </c>
      <c r="D75" s="8">
        <v>275.39699999999999</v>
      </c>
      <c r="E75" s="8">
        <v>497.69900000000001</v>
      </c>
      <c r="F75" s="8">
        <v>302.86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501.34800000000001</v>
      </c>
      <c r="K75" s="13">
        <f t="shared" si="17"/>
        <v>-3.6490000000000009</v>
      </c>
      <c r="L75" s="13">
        <f>VLOOKUP(A:A,[1]TDSheet!$A:$U,21,0)</f>
        <v>130</v>
      </c>
      <c r="M75" s="13">
        <f>VLOOKUP(A:A,[1]TDSheet!$A:$V,22,0)</f>
        <v>120</v>
      </c>
      <c r="N75" s="13">
        <f>VLOOKUP(A:A,[1]TDSheet!$A:$X,24,0)</f>
        <v>100</v>
      </c>
      <c r="O75" s="13"/>
      <c r="P75" s="13"/>
      <c r="Q75" s="13"/>
      <c r="R75" s="13"/>
      <c r="S75" s="13"/>
      <c r="T75" s="13"/>
      <c r="U75" s="13"/>
      <c r="V75" s="13"/>
      <c r="W75" s="13">
        <f t="shared" si="18"/>
        <v>99.5398</v>
      </c>
      <c r="X75" s="15">
        <v>40</v>
      </c>
      <c r="Y75" s="16">
        <f t="shared" si="19"/>
        <v>6.9606328322942179</v>
      </c>
      <c r="Z75" s="13">
        <f t="shared" si="20"/>
        <v>3.042602054655525</v>
      </c>
      <c r="AA75" s="13"/>
      <c r="AB75" s="13"/>
      <c r="AC75" s="13"/>
      <c r="AD75" s="13">
        <v>0</v>
      </c>
      <c r="AE75" s="13">
        <f>VLOOKUP(A:A,[1]TDSheet!$A:$AF,32,0)</f>
        <v>100.90779999999999</v>
      </c>
      <c r="AF75" s="13">
        <f>VLOOKUP(A:A,[1]TDSheet!$A:$AG,33,0)</f>
        <v>99.438999999999993</v>
      </c>
      <c r="AG75" s="13">
        <f>VLOOKUP(A:A,[1]TDSheet!$A:$W,23,0)</f>
        <v>100.5904</v>
      </c>
      <c r="AH75" s="13">
        <f>VLOOKUP(A:A,[3]TDSheet!$A:$D,4,0)</f>
        <v>124.568</v>
      </c>
      <c r="AI75" s="13" t="e">
        <f>VLOOKUP(A:A,[1]TDSheet!$A:$AI,35,0)</f>
        <v>#N/A</v>
      </c>
      <c r="AJ75" s="13">
        <f t="shared" si="21"/>
        <v>40</v>
      </c>
      <c r="AK75" s="13">
        <f t="shared" si="22"/>
        <v>40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49</v>
      </c>
      <c r="D76" s="8">
        <v>176</v>
      </c>
      <c r="E76" s="8">
        <v>144</v>
      </c>
      <c r="F76" s="8">
        <v>77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184</v>
      </c>
      <c r="K76" s="13">
        <f t="shared" si="17"/>
        <v>-40</v>
      </c>
      <c r="L76" s="13">
        <f>VLOOKUP(A:A,[1]TDSheet!$A:$U,21,0)</f>
        <v>30</v>
      </c>
      <c r="M76" s="13">
        <f>VLOOKUP(A:A,[1]TDSheet!$A:$V,22,0)</f>
        <v>20</v>
      </c>
      <c r="N76" s="13">
        <f>VLOOKUP(A:A,[1]TDSheet!$A:$X,24,0)</f>
        <v>30</v>
      </c>
      <c r="O76" s="13"/>
      <c r="P76" s="13"/>
      <c r="Q76" s="13"/>
      <c r="R76" s="13"/>
      <c r="S76" s="13"/>
      <c r="T76" s="13"/>
      <c r="U76" s="13"/>
      <c r="V76" s="13"/>
      <c r="W76" s="13">
        <f t="shared" si="18"/>
        <v>28.8</v>
      </c>
      <c r="X76" s="15">
        <v>40</v>
      </c>
      <c r="Y76" s="16">
        <f t="shared" si="19"/>
        <v>6.8402777777777777</v>
      </c>
      <c r="Z76" s="13">
        <f t="shared" si="20"/>
        <v>2.6736111111111112</v>
      </c>
      <c r="AA76" s="13"/>
      <c r="AB76" s="13"/>
      <c r="AC76" s="13"/>
      <c r="AD76" s="13">
        <v>0</v>
      </c>
      <c r="AE76" s="13">
        <f>VLOOKUP(A:A,[1]TDSheet!$A:$AF,32,0)</f>
        <v>17.2</v>
      </c>
      <c r="AF76" s="13">
        <f>VLOOKUP(A:A,[1]TDSheet!$A:$AG,33,0)</f>
        <v>18.399999999999999</v>
      </c>
      <c r="AG76" s="13">
        <f>VLOOKUP(A:A,[1]TDSheet!$A:$W,23,0)</f>
        <v>24.8</v>
      </c>
      <c r="AH76" s="13">
        <f>VLOOKUP(A:A,[3]TDSheet!$A:$D,4,0)</f>
        <v>37</v>
      </c>
      <c r="AI76" s="13" t="str">
        <f>VLOOKUP(A:A,[1]TDSheet!$A:$AI,35,0)</f>
        <v>???</v>
      </c>
      <c r="AJ76" s="13">
        <f t="shared" si="21"/>
        <v>40</v>
      </c>
      <c r="AK76" s="13">
        <f t="shared" si="22"/>
        <v>24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136</v>
      </c>
      <c r="D77" s="8">
        <v>339</v>
      </c>
      <c r="E77" s="8">
        <v>309</v>
      </c>
      <c r="F77" s="8">
        <v>156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339</v>
      </c>
      <c r="K77" s="13">
        <f t="shared" si="17"/>
        <v>-30</v>
      </c>
      <c r="L77" s="13">
        <f>VLOOKUP(A:A,[1]TDSheet!$A:$U,21,0)</f>
        <v>90</v>
      </c>
      <c r="M77" s="13">
        <f>VLOOKUP(A:A,[1]TDSheet!$A:$V,22,0)</f>
        <v>60</v>
      </c>
      <c r="N77" s="13">
        <f>VLOOKUP(A:A,[1]TDSheet!$A:$X,24,0)</f>
        <v>60</v>
      </c>
      <c r="O77" s="13"/>
      <c r="P77" s="13"/>
      <c r="Q77" s="13"/>
      <c r="R77" s="13"/>
      <c r="S77" s="13"/>
      <c r="T77" s="13"/>
      <c r="U77" s="13"/>
      <c r="V77" s="13"/>
      <c r="W77" s="13">
        <f t="shared" si="18"/>
        <v>61.8</v>
      </c>
      <c r="X77" s="15">
        <v>60</v>
      </c>
      <c r="Y77" s="16">
        <f t="shared" si="19"/>
        <v>6.8932038834951461</v>
      </c>
      <c r="Z77" s="13">
        <f t="shared" si="20"/>
        <v>2.5242718446601944</v>
      </c>
      <c r="AA77" s="13"/>
      <c r="AB77" s="13"/>
      <c r="AC77" s="13"/>
      <c r="AD77" s="13">
        <v>0</v>
      </c>
      <c r="AE77" s="13">
        <f>VLOOKUP(A:A,[1]TDSheet!$A:$AF,32,0)</f>
        <v>53.4</v>
      </c>
      <c r="AF77" s="13">
        <f>VLOOKUP(A:A,[1]TDSheet!$A:$AG,33,0)</f>
        <v>48.4</v>
      </c>
      <c r="AG77" s="13">
        <f>VLOOKUP(A:A,[1]TDSheet!$A:$W,23,0)</f>
        <v>58.6</v>
      </c>
      <c r="AH77" s="13">
        <f>VLOOKUP(A:A,[3]TDSheet!$A:$D,4,0)</f>
        <v>54</v>
      </c>
      <c r="AI77" s="13" t="str">
        <f>VLOOKUP(A:A,[1]TDSheet!$A:$AI,35,0)</f>
        <v>оконч</v>
      </c>
      <c r="AJ77" s="13">
        <f t="shared" si="21"/>
        <v>60</v>
      </c>
      <c r="AK77" s="13">
        <f t="shared" si="22"/>
        <v>36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389</v>
      </c>
      <c r="D78" s="8">
        <v>364</v>
      </c>
      <c r="E78" s="8">
        <v>445</v>
      </c>
      <c r="F78" s="8">
        <v>287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467</v>
      </c>
      <c r="K78" s="13">
        <f t="shared" si="17"/>
        <v>-22</v>
      </c>
      <c r="L78" s="13">
        <f>VLOOKUP(A:A,[1]TDSheet!$A:$U,21,0)</f>
        <v>80</v>
      </c>
      <c r="M78" s="13">
        <f>VLOOKUP(A:A,[1]TDSheet!$A:$V,22,0)</f>
        <v>90</v>
      </c>
      <c r="N78" s="13">
        <f>VLOOKUP(A:A,[1]TDSheet!$A:$X,24,0)</f>
        <v>80</v>
      </c>
      <c r="O78" s="13"/>
      <c r="P78" s="13"/>
      <c r="Q78" s="13"/>
      <c r="R78" s="13"/>
      <c r="S78" s="13"/>
      <c r="T78" s="13"/>
      <c r="U78" s="13"/>
      <c r="V78" s="13"/>
      <c r="W78" s="13">
        <f t="shared" si="18"/>
        <v>89</v>
      </c>
      <c r="X78" s="15">
        <v>80</v>
      </c>
      <c r="Y78" s="16">
        <f t="shared" si="19"/>
        <v>6.9325842696629216</v>
      </c>
      <c r="Z78" s="13">
        <f t="shared" si="20"/>
        <v>3.2247191011235956</v>
      </c>
      <c r="AA78" s="13"/>
      <c r="AB78" s="13"/>
      <c r="AC78" s="13"/>
      <c r="AD78" s="13">
        <v>0</v>
      </c>
      <c r="AE78" s="13">
        <f>VLOOKUP(A:A,[1]TDSheet!$A:$AF,32,0)</f>
        <v>88</v>
      </c>
      <c r="AF78" s="13">
        <f>VLOOKUP(A:A,[1]TDSheet!$A:$AG,33,0)</f>
        <v>99.8</v>
      </c>
      <c r="AG78" s="13">
        <f>VLOOKUP(A:A,[1]TDSheet!$A:$W,23,0)</f>
        <v>86.2</v>
      </c>
      <c r="AH78" s="13">
        <f>VLOOKUP(A:A,[3]TDSheet!$A:$D,4,0)</f>
        <v>102</v>
      </c>
      <c r="AI78" s="13" t="str">
        <f>VLOOKUP(A:A,[1]TDSheet!$A:$AI,35,0)</f>
        <v>оконч</v>
      </c>
      <c r="AJ78" s="13">
        <f t="shared" si="21"/>
        <v>80</v>
      </c>
      <c r="AK78" s="13">
        <f t="shared" si="22"/>
        <v>48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176.29499999999999</v>
      </c>
      <c r="D79" s="8">
        <v>269.06599999999997</v>
      </c>
      <c r="E79" s="8">
        <v>267.548</v>
      </c>
      <c r="F79" s="8">
        <v>175.08099999999999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257.51400000000001</v>
      </c>
      <c r="K79" s="13">
        <f t="shared" si="17"/>
        <v>10.033999999999992</v>
      </c>
      <c r="L79" s="13">
        <f>VLOOKUP(A:A,[1]TDSheet!$A:$U,21,0)</f>
        <v>0</v>
      </c>
      <c r="M79" s="13">
        <f>VLOOKUP(A:A,[1]TDSheet!$A:$V,22,0)</f>
        <v>40</v>
      </c>
      <c r="N79" s="13">
        <f>VLOOKUP(A:A,[1]TDSheet!$A:$X,24,0)</f>
        <v>40</v>
      </c>
      <c r="O79" s="13"/>
      <c r="P79" s="13"/>
      <c r="Q79" s="13"/>
      <c r="R79" s="13"/>
      <c r="S79" s="13"/>
      <c r="T79" s="13"/>
      <c r="U79" s="13"/>
      <c r="V79" s="13"/>
      <c r="W79" s="13">
        <f t="shared" si="18"/>
        <v>53.509599999999999</v>
      </c>
      <c r="X79" s="15">
        <v>70</v>
      </c>
      <c r="Y79" s="16">
        <f t="shared" si="19"/>
        <v>6.0751902462361898</v>
      </c>
      <c r="Z79" s="13">
        <f t="shared" si="20"/>
        <v>3.2719549389268465</v>
      </c>
      <c r="AA79" s="13"/>
      <c r="AB79" s="13"/>
      <c r="AC79" s="13"/>
      <c r="AD79" s="13">
        <v>0</v>
      </c>
      <c r="AE79" s="13">
        <f>VLOOKUP(A:A,[1]TDSheet!$A:$AF,32,0)</f>
        <v>55.383200000000002</v>
      </c>
      <c r="AF79" s="13">
        <f>VLOOKUP(A:A,[1]TDSheet!$A:$AG,33,0)</f>
        <v>54.942799999999998</v>
      </c>
      <c r="AG79" s="13">
        <f>VLOOKUP(A:A,[1]TDSheet!$A:$W,23,0)</f>
        <v>49.187200000000004</v>
      </c>
      <c r="AH79" s="13">
        <f>VLOOKUP(A:A,[3]TDSheet!$A:$D,4,0)</f>
        <v>40.658000000000001</v>
      </c>
      <c r="AI79" s="13">
        <f>VLOOKUP(A:A,[1]TDSheet!$A:$AI,35,0)</f>
        <v>0</v>
      </c>
      <c r="AJ79" s="13">
        <f t="shared" si="21"/>
        <v>70</v>
      </c>
      <c r="AK79" s="13">
        <f t="shared" si="22"/>
        <v>70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438</v>
      </c>
      <c r="D80" s="8">
        <v>942</v>
      </c>
      <c r="E80" s="8">
        <v>723</v>
      </c>
      <c r="F80" s="8">
        <v>647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733</v>
      </c>
      <c r="K80" s="13">
        <f t="shared" si="17"/>
        <v>-10</v>
      </c>
      <c r="L80" s="13">
        <f>VLOOKUP(A:A,[1]TDSheet!$A:$U,21,0)</f>
        <v>150</v>
      </c>
      <c r="M80" s="13">
        <f>VLOOKUP(A:A,[1]TDSheet!$A:$V,22,0)</f>
        <v>180</v>
      </c>
      <c r="N80" s="13">
        <f>VLOOKUP(A:A,[1]TDSheet!$A:$X,24,0)</f>
        <v>160</v>
      </c>
      <c r="O80" s="13"/>
      <c r="P80" s="13"/>
      <c r="Q80" s="13"/>
      <c r="R80" s="13"/>
      <c r="S80" s="13"/>
      <c r="T80" s="13"/>
      <c r="U80" s="13"/>
      <c r="V80" s="13"/>
      <c r="W80" s="13">
        <f t="shared" si="18"/>
        <v>144.6</v>
      </c>
      <c r="X80" s="15"/>
      <c r="Y80" s="16">
        <f t="shared" si="19"/>
        <v>7.8630705394190876</v>
      </c>
      <c r="Z80" s="13">
        <f t="shared" si="20"/>
        <v>4.4744121715076073</v>
      </c>
      <c r="AA80" s="13"/>
      <c r="AB80" s="13"/>
      <c r="AC80" s="13"/>
      <c r="AD80" s="13">
        <v>0</v>
      </c>
      <c r="AE80" s="13">
        <f>VLOOKUP(A:A,[1]TDSheet!$A:$AF,32,0)</f>
        <v>122.6</v>
      </c>
      <c r="AF80" s="13">
        <f>VLOOKUP(A:A,[1]TDSheet!$A:$AG,33,0)</f>
        <v>158.19999999999999</v>
      </c>
      <c r="AG80" s="13">
        <f>VLOOKUP(A:A,[1]TDSheet!$A:$W,23,0)</f>
        <v>163.80000000000001</v>
      </c>
      <c r="AH80" s="13">
        <f>VLOOKUP(A:A,[3]TDSheet!$A:$D,4,0)</f>
        <v>125</v>
      </c>
      <c r="AI80" s="13">
        <f>VLOOKUP(A:A,[1]TDSheet!$A:$AI,35,0)</f>
        <v>0</v>
      </c>
      <c r="AJ80" s="13">
        <f t="shared" si="21"/>
        <v>0</v>
      </c>
      <c r="AK80" s="13">
        <f t="shared" si="22"/>
        <v>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733</v>
      </c>
      <c r="D81" s="8">
        <v>1437</v>
      </c>
      <c r="E81" s="8">
        <v>1449</v>
      </c>
      <c r="F81" s="8">
        <v>681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1482</v>
      </c>
      <c r="K81" s="13">
        <f t="shared" si="17"/>
        <v>-33</v>
      </c>
      <c r="L81" s="13">
        <f>VLOOKUP(A:A,[1]TDSheet!$A:$U,21,0)</f>
        <v>600</v>
      </c>
      <c r="M81" s="13">
        <f>VLOOKUP(A:A,[1]TDSheet!$A:$V,22,0)</f>
        <v>300</v>
      </c>
      <c r="N81" s="13">
        <f>VLOOKUP(A:A,[1]TDSheet!$A:$X,24,0)</f>
        <v>280</v>
      </c>
      <c r="O81" s="13"/>
      <c r="P81" s="13"/>
      <c r="Q81" s="13"/>
      <c r="R81" s="13"/>
      <c r="S81" s="13"/>
      <c r="T81" s="13"/>
      <c r="U81" s="13"/>
      <c r="V81" s="13"/>
      <c r="W81" s="13">
        <f t="shared" si="18"/>
        <v>289.8</v>
      </c>
      <c r="X81" s="15">
        <v>170</v>
      </c>
      <c r="Y81" s="16">
        <f t="shared" si="19"/>
        <v>7.008281573498965</v>
      </c>
      <c r="Z81" s="13">
        <f t="shared" si="20"/>
        <v>2.349896480331263</v>
      </c>
      <c r="AA81" s="13"/>
      <c r="AB81" s="13"/>
      <c r="AC81" s="13"/>
      <c r="AD81" s="13">
        <v>0</v>
      </c>
      <c r="AE81" s="13">
        <f>VLOOKUP(A:A,[1]TDSheet!$A:$AF,32,0)</f>
        <v>191.2</v>
      </c>
      <c r="AF81" s="13">
        <f>VLOOKUP(A:A,[1]TDSheet!$A:$AG,33,0)</f>
        <v>261.8</v>
      </c>
      <c r="AG81" s="13">
        <f>VLOOKUP(A:A,[1]TDSheet!$A:$W,23,0)</f>
        <v>278.60000000000002</v>
      </c>
      <c r="AH81" s="13">
        <f>VLOOKUP(A:A,[3]TDSheet!$A:$D,4,0)</f>
        <v>250</v>
      </c>
      <c r="AI81" s="13">
        <f>VLOOKUP(A:A,[1]TDSheet!$A:$AI,35,0)</f>
        <v>0</v>
      </c>
      <c r="AJ81" s="13">
        <f t="shared" si="21"/>
        <v>170</v>
      </c>
      <c r="AK81" s="13">
        <f t="shared" si="22"/>
        <v>102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1374</v>
      </c>
      <c r="D82" s="8">
        <v>1426</v>
      </c>
      <c r="E82" s="8">
        <v>1691</v>
      </c>
      <c r="F82" s="8">
        <v>1059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1733</v>
      </c>
      <c r="K82" s="13">
        <f t="shared" si="17"/>
        <v>-42</v>
      </c>
      <c r="L82" s="13">
        <f>VLOOKUP(A:A,[1]TDSheet!$A:$U,21,0)</f>
        <v>500</v>
      </c>
      <c r="M82" s="13">
        <f>VLOOKUP(A:A,[1]TDSheet!$A:$V,22,0)</f>
        <v>350</v>
      </c>
      <c r="N82" s="13">
        <f>VLOOKUP(A:A,[1]TDSheet!$A:$X,24,0)</f>
        <v>400</v>
      </c>
      <c r="O82" s="13"/>
      <c r="P82" s="13"/>
      <c r="Q82" s="13"/>
      <c r="R82" s="13"/>
      <c r="S82" s="13"/>
      <c r="T82" s="13"/>
      <c r="U82" s="13"/>
      <c r="V82" s="13"/>
      <c r="W82" s="13">
        <f t="shared" si="18"/>
        <v>338.2</v>
      </c>
      <c r="X82" s="15"/>
      <c r="Y82" s="16">
        <f t="shared" si="19"/>
        <v>6.8273211117681845</v>
      </c>
      <c r="Z82" s="13">
        <f t="shared" si="20"/>
        <v>3.131283264340627</v>
      </c>
      <c r="AA82" s="13"/>
      <c r="AB82" s="13"/>
      <c r="AC82" s="13"/>
      <c r="AD82" s="13">
        <v>0</v>
      </c>
      <c r="AE82" s="13">
        <f>VLOOKUP(A:A,[1]TDSheet!$A:$AF,32,0)</f>
        <v>380</v>
      </c>
      <c r="AF82" s="13">
        <f>VLOOKUP(A:A,[1]TDSheet!$A:$AG,33,0)</f>
        <v>377</v>
      </c>
      <c r="AG82" s="13">
        <f>VLOOKUP(A:A,[1]TDSheet!$A:$W,23,0)</f>
        <v>350.8</v>
      </c>
      <c r="AH82" s="13">
        <f>VLOOKUP(A:A,[3]TDSheet!$A:$D,4,0)</f>
        <v>335</v>
      </c>
      <c r="AI82" s="13" t="str">
        <f>VLOOKUP(A:A,[1]TDSheet!$A:$AI,35,0)</f>
        <v>оконч</v>
      </c>
      <c r="AJ82" s="13">
        <f t="shared" si="21"/>
        <v>0</v>
      </c>
      <c r="AK82" s="13">
        <f t="shared" si="22"/>
        <v>0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71</v>
      </c>
      <c r="D83" s="8">
        <v>828</v>
      </c>
      <c r="E83" s="8">
        <v>417</v>
      </c>
      <c r="F83" s="8">
        <v>478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969</v>
      </c>
      <c r="K83" s="13">
        <f t="shared" si="17"/>
        <v>-552</v>
      </c>
      <c r="L83" s="13">
        <f>VLOOKUP(A:A,[1]TDSheet!$A:$U,21,0)</f>
        <v>250</v>
      </c>
      <c r="M83" s="13">
        <f>VLOOKUP(A:A,[1]TDSheet!$A:$V,22,0)</f>
        <v>250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3"/>
      <c r="V83" s="13"/>
      <c r="W83" s="13">
        <f t="shared" si="18"/>
        <v>83.4</v>
      </c>
      <c r="X83" s="15">
        <v>220</v>
      </c>
      <c r="Y83" s="16">
        <f t="shared" si="19"/>
        <v>17.362110311750598</v>
      </c>
      <c r="Z83" s="13">
        <f t="shared" si="20"/>
        <v>5.7314148681055155</v>
      </c>
      <c r="AA83" s="13"/>
      <c r="AB83" s="13"/>
      <c r="AC83" s="13"/>
      <c r="AD83" s="13">
        <v>0</v>
      </c>
      <c r="AE83" s="13">
        <f>VLOOKUP(A:A,[1]TDSheet!$A:$AF,32,0)</f>
        <v>91.2</v>
      </c>
      <c r="AF83" s="13">
        <f>VLOOKUP(A:A,[1]TDSheet!$A:$AG,33,0)</f>
        <v>111</v>
      </c>
      <c r="AG83" s="13">
        <f>VLOOKUP(A:A,[1]TDSheet!$A:$W,23,0)</f>
        <v>67.400000000000006</v>
      </c>
      <c r="AH83" s="13">
        <f>VLOOKUP(A:A,[3]TDSheet!$A:$D,4,0)</f>
        <v>228</v>
      </c>
      <c r="AI83" s="13" t="str">
        <f>VLOOKUP(A:A,[1]TDSheet!$A:$AI,35,0)</f>
        <v>Паша</v>
      </c>
      <c r="AJ83" s="13">
        <f t="shared" si="21"/>
        <v>220</v>
      </c>
      <c r="AK83" s="13">
        <f t="shared" si="22"/>
        <v>88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592</v>
      </c>
      <c r="D84" s="8">
        <v>498</v>
      </c>
      <c r="E84" s="8">
        <v>956</v>
      </c>
      <c r="F84" s="8">
        <v>107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1086</v>
      </c>
      <c r="K84" s="13">
        <f t="shared" si="17"/>
        <v>-130</v>
      </c>
      <c r="L84" s="13">
        <f>VLOOKUP(A:A,[1]TDSheet!$A:$U,21,0)</f>
        <v>400</v>
      </c>
      <c r="M84" s="13">
        <f>VLOOKUP(A:A,[1]TDSheet!$A:$V,22,0)</f>
        <v>400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3"/>
      <c r="V84" s="13"/>
      <c r="W84" s="13">
        <f t="shared" si="18"/>
        <v>191.2</v>
      </c>
      <c r="X84" s="15">
        <v>220</v>
      </c>
      <c r="Y84" s="16">
        <f t="shared" si="19"/>
        <v>6.9403765690376575</v>
      </c>
      <c r="Z84" s="13">
        <f t="shared" si="20"/>
        <v>0.55962343096234313</v>
      </c>
      <c r="AA84" s="13"/>
      <c r="AB84" s="13"/>
      <c r="AC84" s="13"/>
      <c r="AD84" s="13">
        <v>0</v>
      </c>
      <c r="AE84" s="13">
        <f>VLOOKUP(A:A,[1]TDSheet!$A:$AF,32,0)</f>
        <v>215</v>
      </c>
      <c r="AF84" s="13">
        <f>VLOOKUP(A:A,[1]TDSheet!$A:$AG,33,0)</f>
        <v>219</v>
      </c>
      <c r="AG84" s="13">
        <f>VLOOKUP(A:A,[1]TDSheet!$A:$W,23,0)</f>
        <v>198.2</v>
      </c>
      <c r="AH84" s="13">
        <f>VLOOKUP(A:A,[3]TDSheet!$A:$D,4,0)</f>
        <v>220</v>
      </c>
      <c r="AI84" s="13" t="str">
        <f>VLOOKUP(A:A,[1]TDSheet!$A:$AI,35,0)</f>
        <v>Паша</v>
      </c>
      <c r="AJ84" s="13">
        <f t="shared" si="21"/>
        <v>220</v>
      </c>
      <c r="AK84" s="13">
        <f t="shared" si="22"/>
        <v>72.600000000000009</v>
      </c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64</v>
      </c>
      <c r="D85" s="8">
        <v>360</v>
      </c>
      <c r="E85" s="8">
        <v>323</v>
      </c>
      <c r="F85" s="8">
        <v>90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770</v>
      </c>
      <c r="K85" s="13">
        <f t="shared" si="17"/>
        <v>-447</v>
      </c>
      <c r="L85" s="13">
        <f>VLOOKUP(A:A,[1]TDSheet!$A:$U,21,0)</f>
        <v>150</v>
      </c>
      <c r="M85" s="13">
        <f>VLOOKUP(A:A,[1]TDSheet!$A:$V,22,0)</f>
        <v>120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3"/>
      <c r="W85" s="13">
        <f t="shared" si="18"/>
        <v>64.599999999999994</v>
      </c>
      <c r="X85" s="15">
        <v>150</v>
      </c>
      <c r="Y85" s="16">
        <f t="shared" si="19"/>
        <v>9.7523219814241493</v>
      </c>
      <c r="Z85" s="13">
        <f t="shared" si="20"/>
        <v>1.3931888544891642</v>
      </c>
      <c r="AA85" s="13"/>
      <c r="AB85" s="13"/>
      <c r="AC85" s="13"/>
      <c r="AD85" s="13">
        <v>0</v>
      </c>
      <c r="AE85" s="13">
        <f>VLOOKUP(A:A,[1]TDSheet!$A:$AF,32,0)</f>
        <v>102.4</v>
      </c>
      <c r="AF85" s="13">
        <f>VLOOKUP(A:A,[1]TDSheet!$A:$AG,33,0)</f>
        <v>110.2</v>
      </c>
      <c r="AG85" s="13">
        <f>VLOOKUP(A:A,[1]TDSheet!$A:$W,23,0)</f>
        <v>33.4</v>
      </c>
      <c r="AH85" s="13">
        <f>VLOOKUP(A:A,[3]TDSheet!$A:$D,4,0)</f>
        <v>180</v>
      </c>
      <c r="AI85" s="13" t="str">
        <f>VLOOKUP(A:A,[1]TDSheet!$A:$AI,35,0)</f>
        <v>Паша</v>
      </c>
      <c r="AJ85" s="13">
        <f t="shared" si="21"/>
        <v>150</v>
      </c>
      <c r="AK85" s="13">
        <f t="shared" si="22"/>
        <v>52.5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300</v>
      </c>
      <c r="D86" s="8">
        <v>278</v>
      </c>
      <c r="E86" s="8">
        <v>330</v>
      </c>
      <c r="F86" s="8">
        <v>240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350</v>
      </c>
      <c r="K86" s="13">
        <f t="shared" si="17"/>
        <v>-20</v>
      </c>
      <c r="L86" s="13">
        <f>VLOOKUP(A:A,[1]TDSheet!$A:$U,21,0)</f>
        <v>160</v>
      </c>
      <c r="M86" s="13">
        <f>VLOOKUP(A:A,[1]TDSheet!$A:$V,22,0)</f>
        <v>70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3"/>
      <c r="W86" s="13">
        <f t="shared" si="18"/>
        <v>66</v>
      </c>
      <c r="X86" s="15"/>
      <c r="Y86" s="16">
        <f t="shared" si="19"/>
        <v>8.6363636363636367</v>
      </c>
      <c r="Z86" s="13">
        <f t="shared" si="20"/>
        <v>3.6363636363636362</v>
      </c>
      <c r="AA86" s="13"/>
      <c r="AB86" s="13"/>
      <c r="AC86" s="13"/>
      <c r="AD86" s="13">
        <v>0</v>
      </c>
      <c r="AE86" s="13">
        <f>VLOOKUP(A:A,[1]TDSheet!$A:$AF,32,0)</f>
        <v>96.8</v>
      </c>
      <c r="AF86" s="13">
        <f>VLOOKUP(A:A,[1]TDSheet!$A:$AG,33,0)</f>
        <v>85.6</v>
      </c>
      <c r="AG86" s="13">
        <f>VLOOKUP(A:A,[1]TDSheet!$A:$W,23,0)</f>
        <v>81</v>
      </c>
      <c r="AH86" s="13">
        <f>VLOOKUP(A:A,[3]TDSheet!$A:$D,4,0)</f>
        <v>37</v>
      </c>
      <c r="AI86" s="13" t="str">
        <f>VLOOKUP(A:A,[1]TDSheet!$A:$AI,35,0)</f>
        <v>оконч</v>
      </c>
      <c r="AJ86" s="13">
        <f t="shared" si="21"/>
        <v>0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2838</v>
      </c>
      <c r="D87" s="8">
        <v>6118</v>
      </c>
      <c r="E87" s="8">
        <v>5522</v>
      </c>
      <c r="F87" s="8">
        <v>3289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5555</v>
      </c>
      <c r="K87" s="13">
        <f t="shared" si="17"/>
        <v>-33</v>
      </c>
      <c r="L87" s="13">
        <f>VLOOKUP(A:A,[1]TDSheet!$A:$U,21,0)</f>
        <v>500</v>
      </c>
      <c r="M87" s="13">
        <f>VLOOKUP(A:A,[1]TDSheet!$A:$V,22,0)</f>
        <v>800</v>
      </c>
      <c r="N87" s="13">
        <f>VLOOKUP(A:A,[1]TDSheet!$A:$X,24,0)</f>
        <v>900</v>
      </c>
      <c r="O87" s="13"/>
      <c r="P87" s="13"/>
      <c r="Q87" s="13"/>
      <c r="R87" s="13"/>
      <c r="S87" s="13"/>
      <c r="T87" s="13">
        <v>3000</v>
      </c>
      <c r="U87" s="13"/>
      <c r="V87" s="13"/>
      <c r="W87" s="13">
        <f t="shared" si="18"/>
        <v>832</v>
      </c>
      <c r="X87" s="15">
        <v>300</v>
      </c>
      <c r="Y87" s="16">
        <f t="shared" si="19"/>
        <v>6.9579326923076925</v>
      </c>
      <c r="Z87" s="13">
        <f t="shared" si="20"/>
        <v>3.953125</v>
      </c>
      <c r="AA87" s="13"/>
      <c r="AB87" s="13"/>
      <c r="AC87" s="13"/>
      <c r="AD87" s="13">
        <f>VLOOKUP(A:A,[4]TDSheet!$A:$D,4,0)</f>
        <v>1362</v>
      </c>
      <c r="AE87" s="13">
        <f>VLOOKUP(A:A,[1]TDSheet!$A:$AF,32,0)</f>
        <v>1005.4</v>
      </c>
      <c r="AF87" s="13">
        <f>VLOOKUP(A:A,[1]TDSheet!$A:$AG,33,0)</f>
        <v>929</v>
      </c>
      <c r="AG87" s="13">
        <f>VLOOKUP(A:A,[1]TDSheet!$A:$W,23,0)</f>
        <v>846.2</v>
      </c>
      <c r="AH87" s="13">
        <f>VLOOKUP(A:A,[3]TDSheet!$A:$D,4,0)</f>
        <v>934</v>
      </c>
      <c r="AI87" s="13" t="str">
        <f>VLOOKUP(A:A,[1]TDSheet!$A:$AI,35,0)</f>
        <v>оконч</v>
      </c>
      <c r="AJ87" s="13">
        <f t="shared" si="21"/>
        <v>3300</v>
      </c>
      <c r="AK87" s="13">
        <f t="shared" si="22"/>
        <v>1155</v>
      </c>
      <c r="AL87" s="13"/>
      <c r="AM87" s="13"/>
    </row>
    <row r="88" spans="1:39" s="1" customFormat="1" ht="11.1" customHeight="1" outlineLevel="1" x14ac:dyDescent="0.2">
      <c r="A88" s="7" t="s">
        <v>118</v>
      </c>
      <c r="B88" s="7" t="s">
        <v>8</v>
      </c>
      <c r="C88" s="8">
        <v>108.902</v>
      </c>
      <c r="D88" s="8">
        <v>7.8</v>
      </c>
      <c r="E88" s="8">
        <v>37.774000000000001</v>
      </c>
      <c r="F88" s="8">
        <v>73.402000000000001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108.753</v>
      </c>
      <c r="K88" s="13">
        <f t="shared" si="17"/>
        <v>-70.978999999999999</v>
      </c>
      <c r="L88" s="13">
        <f>VLOOKUP(A:A,[1]TDSheet!$A:$U,21,0)</f>
        <v>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8"/>
        <v>7.5548000000000002</v>
      </c>
      <c r="X88" s="15"/>
      <c r="Y88" s="16">
        <f t="shared" si="19"/>
        <v>9.7159421824535386</v>
      </c>
      <c r="Z88" s="13">
        <f t="shared" si="20"/>
        <v>9.7159421824535386</v>
      </c>
      <c r="AA88" s="13"/>
      <c r="AB88" s="13"/>
      <c r="AC88" s="13"/>
      <c r="AD88" s="13">
        <v>0</v>
      </c>
      <c r="AE88" s="13">
        <f>VLOOKUP(A:A,[1]TDSheet!$A:$AF,32,0)</f>
        <v>0.2</v>
      </c>
      <c r="AF88" s="13">
        <f>VLOOKUP(A:A,[1]TDSheet!$A:$AG,33,0)</f>
        <v>0.82</v>
      </c>
      <c r="AG88" s="13">
        <f>VLOOKUP(A:A,[1]TDSheet!$A:$W,23,0)</f>
        <v>5.7576000000000001</v>
      </c>
      <c r="AH88" s="13">
        <f>VLOOKUP(A:A,[3]TDSheet!$A:$D,4,0)</f>
        <v>9.1</v>
      </c>
      <c r="AI88" s="13" t="str">
        <f>VLOOKUP(A:A,[1]TDSheet!$A:$AI,35,0)</f>
        <v>увел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4938</v>
      </c>
      <c r="D89" s="8">
        <v>13404</v>
      </c>
      <c r="E89" s="8">
        <v>13020</v>
      </c>
      <c r="F89" s="8">
        <v>5128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13102</v>
      </c>
      <c r="K89" s="13">
        <f t="shared" si="17"/>
        <v>-82</v>
      </c>
      <c r="L89" s="13">
        <f>VLOOKUP(A:A,[1]TDSheet!$A:$U,21,0)</f>
        <v>1000</v>
      </c>
      <c r="M89" s="13">
        <f>VLOOKUP(A:A,[1]TDSheet!$A:$V,22,0)</f>
        <v>1500</v>
      </c>
      <c r="N89" s="13">
        <f>VLOOKUP(A:A,[1]TDSheet!$A:$X,24,0)</f>
        <v>1500</v>
      </c>
      <c r="O89" s="13"/>
      <c r="P89" s="13"/>
      <c r="Q89" s="13"/>
      <c r="R89" s="13"/>
      <c r="S89" s="13"/>
      <c r="T89" s="13">
        <v>1800</v>
      </c>
      <c r="U89" s="13"/>
      <c r="V89" s="13"/>
      <c r="W89" s="13">
        <f t="shared" si="18"/>
        <v>1572</v>
      </c>
      <c r="X89" s="15">
        <v>1800</v>
      </c>
      <c r="Y89" s="16">
        <f t="shared" si="19"/>
        <v>6.9516539440203564</v>
      </c>
      <c r="Z89" s="13">
        <f t="shared" si="20"/>
        <v>3.2620865139949111</v>
      </c>
      <c r="AA89" s="13"/>
      <c r="AB89" s="13"/>
      <c r="AC89" s="13"/>
      <c r="AD89" s="13">
        <f>VLOOKUP(A:A,[4]TDSheet!$A:$D,4,0)</f>
        <v>5160</v>
      </c>
      <c r="AE89" s="13">
        <f>VLOOKUP(A:A,[1]TDSheet!$A:$AF,32,0)</f>
        <v>1474</v>
      </c>
      <c r="AF89" s="13">
        <f>VLOOKUP(A:A,[1]TDSheet!$A:$AG,33,0)</f>
        <v>1653</v>
      </c>
      <c r="AG89" s="13">
        <f>VLOOKUP(A:A,[1]TDSheet!$A:$W,23,0)</f>
        <v>1511</v>
      </c>
      <c r="AH89" s="13">
        <f>VLOOKUP(A:A,[3]TDSheet!$A:$D,4,0)</f>
        <v>1841</v>
      </c>
      <c r="AI89" s="13" t="str">
        <f>VLOOKUP(A:A,[1]TDSheet!$A:$AI,35,0)</f>
        <v>авгяб</v>
      </c>
      <c r="AJ89" s="13">
        <f t="shared" si="21"/>
        <v>3600</v>
      </c>
      <c r="AK89" s="13">
        <f t="shared" si="22"/>
        <v>1260</v>
      </c>
      <c r="AL89" s="13"/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77</v>
      </c>
      <c r="D90" s="8">
        <v>5</v>
      </c>
      <c r="E90" s="8">
        <v>50</v>
      </c>
      <c r="F90" s="8">
        <v>28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81</v>
      </c>
      <c r="K90" s="13">
        <f t="shared" si="17"/>
        <v>-31</v>
      </c>
      <c r="L90" s="13">
        <f>VLOOKUP(A:A,[1]TDSheet!$A:$U,21,0)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8"/>
        <v>10</v>
      </c>
      <c r="X90" s="15">
        <v>50</v>
      </c>
      <c r="Y90" s="16">
        <f t="shared" si="19"/>
        <v>7.8</v>
      </c>
      <c r="Z90" s="13">
        <f t="shared" si="20"/>
        <v>2.8</v>
      </c>
      <c r="AA90" s="13"/>
      <c r="AB90" s="13"/>
      <c r="AC90" s="13"/>
      <c r="AD90" s="13">
        <v>0</v>
      </c>
      <c r="AE90" s="13">
        <f>VLOOKUP(A:A,[1]TDSheet!$A:$AF,32,0)</f>
        <v>12.8</v>
      </c>
      <c r="AF90" s="13">
        <f>VLOOKUP(A:A,[1]TDSheet!$A:$AG,33,0)</f>
        <v>23.4</v>
      </c>
      <c r="AG90" s="13">
        <f>VLOOKUP(A:A,[1]TDSheet!$A:$W,23,0)</f>
        <v>9.6</v>
      </c>
      <c r="AH90" s="13">
        <f>VLOOKUP(A:A,[3]TDSheet!$A:$D,4,0)</f>
        <v>21</v>
      </c>
      <c r="AI90" s="13">
        <f>VLOOKUP(A:A,[1]TDSheet!$A:$AI,35,0)</f>
        <v>0</v>
      </c>
      <c r="AJ90" s="13">
        <f t="shared" si="21"/>
        <v>50</v>
      </c>
      <c r="AK90" s="13">
        <f t="shared" si="22"/>
        <v>5.5</v>
      </c>
      <c r="AL90" s="13"/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109</v>
      </c>
      <c r="D91" s="8">
        <v>193</v>
      </c>
      <c r="E91" s="8">
        <v>145</v>
      </c>
      <c r="F91" s="8">
        <v>145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167</v>
      </c>
      <c r="K91" s="13">
        <f t="shared" si="17"/>
        <v>-22</v>
      </c>
      <c r="L91" s="13">
        <f>VLOOKUP(A:A,[1]TDSheet!$A:$U,21,0)</f>
        <v>0</v>
      </c>
      <c r="M91" s="13">
        <f>VLOOKUP(A:A,[1]TDSheet!$A:$V,22,0)</f>
        <v>30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8"/>
        <v>29</v>
      </c>
      <c r="X91" s="15">
        <v>50</v>
      </c>
      <c r="Y91" s="16">
        <f t="shared" si="19"/>
        <v>7.7586206896551726</v>
      </c>
      <c r="Z91" s="13">
        <f t="shared" si="20"/>
        <v>5</v>
      </c>
      <c r="AA91" s="13"/>
      <c r="AB91" s="13"/>
      <c r="AC91" s="13"/>
      <c r="AD91" s="13">
        <v>0</v>
      </c>
      <c r="AE91" s="13">
        <f>VLOOKUP(A:A,[1]TDSheet!$A:$AF,32,0)</f>
        <v>20.399999999999999</v>
      </c>
      <c r="AF91" s="13">
        <f>VLOOKUP(A:A,[1]TDSheet!$A:$AG,33,0)</f>
        <v>28.2</v>
      </c>
      <c r="AG91" s="13">
        <f>VLOOKUP(A:A,[1]TDSheet!$A:$W,23,0)</f>
        <v>25.4</v>
      </c>
      <c r="AH91" s="13">
        <f>VLOOKUP(A:A,[3]TDSheet!$A:$D,4,0)</f>
        <v>38</v>
      </c>
      <c r="AI91" s="13">
        <f>VLOOKUP(A:A,[1]TDSheet!$A:$AI,35,0)</f>
        <v>0</v>
      </c>
      <c r="AJ91" s="13">
        <f t="shared" si="21"/>
        <v>50</v>
      </c>
      <c r="AK91" s="13">
        <f t="shared" si="22"/>
        <v>5.5</v>
      </c>
      <c r="AL91" s="13"/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490</v>
      </c>
      <c r="D92" s="8">
        <v>599</v>
      </c>
      <c r="E92" s="8">
        <v>629</v>
      </c>
      <c r="F92" s="8">
        <v>431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745</v>
      </c>
      <c r="K92" s="13">
        <f t="shared" si="17"/>
        <v>-116</v>
      </c>
      <c r="L92" s="13">
        <f>VLOOKUP(A:A,[1]TDSheet!$A:$U,21,0)</f>
        <v>200</v>
      </c>
      <c r="M92" s="13">
        <f>VLOOKUP(A:A,[1]TDSheet!$A:$V,22,0)</f>
        <v>150</v>
      </c>
      <c r="N92" s="13">
        <f>VLOOKUP(A:A,[1]TDSheet!$A:$X,24,0)</f>
        <v>150</v>
      </c>
      <c r="O92" s="13"/>
      <c r="P92" s="13"/>
      <c r="Q92" s="13"/>
      <c r="R92" s="13"/>
      <c r="S92" s="13"/>
      <c r="T92" s="13"/>
      <c r="U92" s="13"/>
      <c r="V92" s="13"/>
      <c r="W92" s="13">
        <f t="shared" si="18"/>
        <v>125.8</v>
      </c>
      <c r="X92" s="15">
        <v>100</v>
      </c>
      <c r="Y92" s="16">
        <f t="shared" si="19"/>
        <v>8.1955484896661375</v>
      </c>
      <c r="Z92" s="13">
        <f t="shared" si="20"/>
        <v>3.4260731319554849</v>
      </c>
      <c r="AA92" s="13"/>
      <c r="AB92" s="13"/>
      <c r="AC92" s="13"/>
      <c r="AD92" s="13">
        <v>0</v>
      </c>
      <c r="AE92" s="13">
        <f>VLOOKUP(A:A,[1]TDSheet!$A:$AF,32,0)</f>
        <v>104.8</v>
      </c>
      <c r="AF92" s="13">
        <f>VLOOKUP(A:A,[1]TDSheet!$A:$AG,33,0)</f>
        <v>101.4</v>
      </c>
      <c r="AG92" s="13">
        <f>VLOOKUP(A:A,[1]TDSheet!$A:$W,23,0)</f>
        <v>123.4</v>
      </c>
      <c r="AH92" s="13">
        <f>VLOOKUP(A:A,[3]TDSheet!$A:$D,4,0)</f>
        <v>129</v>
      </c>
      <c r="AI92" s="13" t="e">
        <f>VLOOKUP(A:A,[1]TDSheet!$A:$AI,35,0)</f>
        <v>#N/A</v>
      </c>
      <c r="AJ92" s="13">
        <f t="shared" si="21"/>
        <v>100</v>
      </c>
      <c r="AK92" s="13">
        <f t="shared" si="22"/>
        <v>6</v>
      </c>
      <c r="AL92" s="13"/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51</v>
      </c>
      <c r="D93" s="8">
        <v>54</v>
      </c>
      <c r="E93" s="8">
        <v>30</v>
      </c>
      <c r="F93" s="8">
        <v>31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508</v>
      </c>
      <c r="K93" s="13">
        <f t="shared" si="17"/>
        <v>-478</v>
      </c>
      <c r="L93" s="13">
        <f>VLOOKUP(A:A,[1]TDSheet!$A:$U,21,0)</f>
        <v>50</v>
      </c>
      <c r="M93" s="13">
        <f>VLOOKUP(A:A,[1]TDSheet!$A:$V,22,0)</f>
        <v>50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3"/>
      <c r="W93" s="13">
        <f t="shared" si="18"/>
        <v>6</v>
      </c>
      <c r="X93" s="15">
        <v>80</v>
      </c>
      <c r="Y93" s="16">
        <f t="shared" si="19"/>
        <v>43.5</v>
      </c>
      <c r="Z93" s="13">
        <f t="shared" si="20"/>
        <v>5.166666666666667</v>
      </c>
      <c r="AA93" s="13"/>
      <c r="AB93" s="13"/>
      <c r="AC93" s="13"/>
      <c r="AD93" s="13">
        <v>0</v>
      </c>
      <c r="AE93" s="13">
        <f>VLOOKUP(A:A,[1]TDSheet!$A:$AF,32,0)</f>
        <v>4.8</v>
      </c>
      <c r="AF93" s="13">
        <f>VLOOKUP(A:A,[1]TDSheet!$A:$AG,33,0)</f>
        <v>50.2</v>
      </c>
      <c r="AG93" s="13">
        <f>VLOOKUP(A:A,[1]TDSheet!$A:$W,23,0)</f>
        <v>13</v>
      </c>
      <c r="AH93" s="13">
        <f>VLOOKUP(A:A,[3]TDSheet!$A:$D,4,0)</f>
        <v>4</v>
      </c>
      <c r="AI93" s="13">
        <f>VLOOKUP(A:A,[1]TDSheet!$A:$AI,35,0)</f>
        <v>0</v>
      </c>
      <c r="AJ93" s="13">
        <f t="shared" si="21"/>
        <v>80</v>
      </c>
      <c r="AK93" s="13">
        <f t="shared" si="22"/>
        <v>4.8</v>
      </c>
      <c r="AL93" s="13"/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101</v>
      </c>
      <c r="D94" s="8">
        <v>62</v>
      </c>
      <c r="E94" s="8">
        <v>107</v>
      </c>
      <c r="F94" s="8">
        <v>11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780</v>
      </c>
      <c r="K94" s="13">
        <f t="shared" si="17"/>
        <v>-673</v>
      </c>
      <c r="L94" s="13">
        <f>VLOOKUP(A:A,[1]TDSheet!$A:$U,21,0)</f>
        <v>100</v>
      </c>
      <c r="M94" s="13">
        <f>VLOOKUP(A:A,[1]TDSheet!$A:$V,22,0)</f>
        <v>150</v>
      </c>
      <c r="N94" s="13">
        <f>VLOOKUP(A:A,[1]TDSheet!$A:$X,24,0)</f>
        <v>150</v>
      </c>
      <c r="O94" s="13"/>
      <c r="P94" s="13"/>
      <c r="Q94" s="13"/>
      <c r="R94" s="13"/>
      <c r="S94" s="13"/>
      <c r="T94" s="13"/>
      <c r="U94" s="13"/>
      <c r="V94" s="13"/>
      <c r="W94" s="13">
        <f t="shared" si="18"/>
        <v>21.4</v>
      </c>
      <c r="X94" s="15">
        <v>100</v>
      </c>
      <c r="Y94" s="16">
        <f t="shared" si="19"/>
        <v>23.878504672897197</v>
      </c>
      <c r="Z94" s="13">
        <f t="shared" si="20"/>
        <v>0.5140186915887851</v>
      </c>
      <c r="AA94" s="13"/>
      <c r="AB94" s="13"/>
      <c r="AC94" s="13"/>
      <c r="AD94" s="13">
        <v>0</v>
      </c>
      <c r="AE94" s="13">
        <f>VLOOKUP(A:A,[1]TDSheet!$A:$AF,32,0)</f>
        <v>164.8</v>
      </c>
      <c r="AF94" s="13">
        <f>VLOOKUP(A:A,[1]TDSheet!$A:$AG,33,0)</f>
        <v>154.80000000000001</v>
      </c>
      <c r="AG94" s="13">
        <f>VLOOKUP(A:A,[1]TDSheet!$A:$W,23,0)</f>
        <v>105.2</v>
      </c>
      <c r="AH94" s="13">
        <f>VLOOKUP(A:A,[3]TDSheet!$A:$D,4,0)</f>
        <v>6</v>
      </c>
      <c r="AI94" s="13" t="e">
        <f>VLOOKUP(A:A,[1]TDSheet!$A:$AI,35,0)</f>
        <v>#N/A</v>
      </c>
      <c r="AJ94" s="13">
        <f t="shared" si="21"/>
        <v>100</v>
      </c>
      <c r="AK94" s="13">
        <f t="shared" si="22"/>
        <v>6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333</v>
      </c>
      <c r="D95" s="8">
        <v>92</v>
      </c>
      <c r="E95" s="8">
        <v>267</v>
      </c>
      <c r="F95" s="8">
        <v>124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373</v>
      </c>
      <c r="K95" s="13">
        <f t="shared" si="17"/>
        <v>-106</v>
      </c>
      <c r="L95" s="13">
        <f>VLOOKUP(A:A,[1]TDSheet!$A:$U,21,0)</f>
        <v>100</v>
      </c>
      <c r="M95" s="13">
        <f>VLOOKUP(A:A,[1]TDSheet!$A:$V,22,0)</f>
        <v>50</v>
      </c>
      <c r="N95" s="13">
        <f>VLOOKUP(A:A,[1]TDSheet!$A:$X,24,0)</f>
        <v>60</v>
      </c>
      <c r="O95" s="13"/>
      <c r="P95" s="13"/>
      <c r="Q95" s="13"/>
      <c r="R95" s="13"/>
      <c r="S95" s="13"/>
      <c r="T95" s="13"/>
      <c r="U95" s="13"/>
      <c r="V95" s="13"/>
      <c r="W95" s="13">
        <f t="shared" si="18"/>
        <v>53.4</v>
      </c>
      <c r="X95" s="15">
        <v>50</v>
      </c>
      <c r="Y95" s="16">
        <f t="shared" si="19"/>
        <v>7.191011235955056</v>
      </c>
      <c r="Z95" s="13">
        <f t="shared" si="20"/>
        <v>2.3220973782771535</v>
      </c>
      <c r="AA95" s="13"/>
      <c r="AB95" s="13"/>
      <c r="AC95" s="13"/>
      <c r="AD95" s="13">
        <v>0</v>
      </c>
      <c r="AE95" s="13">
        <f>VLOOKUP(A:A,[1]TDSheet!$A:$AF,32,0)</f>
        <v>50</v>
      </c>
      <c r="AF95" s="13">
        <f>VLOOKUP(A:A,[1]TDSheet!$A:$AG,33,0)</f>
        <v>51</v>
      </c>
      <c r="AG95" s="13">
        <f>VLOOKUP(A:A,[1]TDSheet!$A:$W,23,0)</f>
        <v>56.6</v>
      </c>
      <c r="AH95" s="13">
        <f>VLOOKUP(A:A,[3]TDSheet!$A:$D,4,0)</f>
        <v>17</v>
      </c>
      <c r="AI95" s="13" t="e">
        <f>VLOOKUP(A:A,[1]TDSheet!$A:$AI,35,0)</f>
        <v>#N/A</v>
      </c>
      <c r="AJ95" s="13">
        <f t="shared" si="21"/>
        <v>50</v>
      </c>
      <c r="AK95" s="13">
        <f t="shared" si="22"/>
        <v>7.5</v>
      </c>
      <c r="AL95" s="13"/>
      <c r="AM95" s="13"/>
    </row>
    <row r="96" spans="1:39" s="1" customFormat="1" ht="21.95" customHeight="1" outlineLevel="1" x14ac:dyDescent="0.2">
      <c r="A96" s="7" t="s">
        <v>119</v>
      </c>
      <c r="B96" s="7" t="s">
        <v>13</v>
      </c>
      <c r="C96" s="8">
        <v>4</v>
      </c>
      <c r="D96" s="8">
        <v>118</v>
      </c>
      <c r="E96" s="8">
        <v>81</v>
      </c>
      <c r="F96" s="8">
        <v>37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146</v>
      </c>
      <c r="K96" s="13">
        <f t="shared" si="17"/>
        <v>-65</v>
      </c>
      <c r="L96" s="13">
        <f>VLOOKUP(A:A,[1]TDSheet!$A:$U,21,0)</f>
        <v>10</v>
      </c>
      <c r="M96" s="13">
        <f>VLOOKUP(A:A,[1]TDSheet!$A:$V,22,0)</f>
        <v>20</v>
      </c>
      <c r="N96" s="13">
        <f>VLOOKUP(A:A,[1]TDSheet!$A:$X,24,0)</f>
        <v>10</v>
      </c>
      <c r="O96" s="13"/>
      <c r="P96" s="13"/>
      <c r="Q96" s="13"/>
      <c r="R96" s="13"/>
      <c r="S96" s="13"/>
      <c r="T96" s="13"/>
      <c r="U96" s="13"/>
      <c r="V96" s="13"/>
      <c r="W96" s="13">
        <f t="shared" si="18"/>
        <v>16.2</v>
      </c>
      <c r="X96" s="15">
        <v>10</v>
      </c>
      <c r="Y96" s="16">
        <f t="shared" si="19"/>
        <v>5.3703703703703702</v>
      </c>
      <c r="Z96" s="13">
        <f t="shared" si="20"/>
        <v>2.2839506172839505</v>
      </c>
      <c r="AA96" s="13"/>
      <c r="AB96" s="13"/>
      <c r="AC96" s="13"/>
      <c r="AD96" s="13">
        <v>0</v>
      </c>
      <c r="AE96" s="13">
        <f>VLOOKUP(A:A,[1]TDSheet!$A:$AF,32,0)</f>
        <v>7.4</v>
      </c>
      <c r="AF96" s="13">
        <f>VLOOKUP(A:A,[1]TDSheet!$A:$AG,33,0)</f>
        <v>31.6</v>
      </c>
      <c r="AG96" s="13">
        <f>VLOOKUP(A:A,[1]TDSheet!$A:$W,23,0)</f>
        <v>8.1999999999999993</v>
      </c>
      <c r="AH96" s="13">
        <f>VLOOKUP(A:A,[3]TDSheet!$A:$D,4,0)</f>
        <v>13</v>
      </c>
      <c r="AI96" s="13" t="e">
        <f>VLOOKUP(A:A,[1]TDSheet!$A:$AI,35,0)</f>
        <v>#N/A</v>
      </c>
      <c r="AJ96" s="13">
        <f t="shared" si="21"/>
        <v>10</v>
      </c>
      <c r="AK96" s="13">
        <f t="shared" si="22"/>
        <v>2.8000000000000003</v>
      </c>
      <c r="AL96" s="13"/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155.71899999999999</v>
      </c>
      <c r="D97" s="8">
        <v>760.721</v>
      </c>
      <c r="E97" s="8">
        <v>605.76</v>
      </c>
      <c r="F97" s="8">
        <v>286.58699999999999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658.25199999999995</v>
      </c>
      <c r="K97" s="13">
        <f t="shared" si="17"/>
        <v>-52.491999999999962</v>
      </c>
      <c r="L97" s="13">
        <f>VLOOKUP(A:A,[1]TDSheet!$A:$U,21,0)</f>
        <v>0</v>
      </c>
      <c r="M97" s="13">
        <f>VLOOKUP(A:A,[1]TDSheet!$A:$V,22,0)</f>
        <v>90</v>
      </c>
      <c r="N97" s="13">
        <f>VLOOKUP(A:A,[1]TDSheet!$A:$X,24,0)</f>
        <v>90</v>
      </c>
      <c r="O97" s="13"/>
      <c r="P97" s="13"/>
      <c r="Q97" s="13"/>
      <c r="R97" s="13"/>
      <c r="S97" s="13"/>
      <c r="T97" s="13"/>
      <c r="U97" s="13"/>
      <c r="V97" s="13"/>
      <c r="W97" s="13">
        <f t="shared" si="18"/>
        <v>121.152</v>
      </c>
      <c r="X97" s="15">
        <v>350</v>
      </c>
      <c r="Y97" s="16">
        <f t="shared" si="19"/>
        <v>6.7401858821975695</v>
      </c>
      <c r="Z97" s="13">
        <f t="shared" si="20"/>
        <v>2.3655160459587954</v>
      </c>
      <c r="AA97" s="13"/>
      <c r="AB97" s="13"/>
      <c r="AC97" s="13"/>
      <c r="AD97" s="13">
        <v>0</v>
      </c>
      <c r="AE97" s="13">
        <f>VLOOKUP(A:A,[1]TDSheet!$A:$AF,32,0)</f>
        <v>81.470399999999998</v>
      </c>
      <c r="AF97" s="13">
        <f>VLOOKUP(A:A,[1]TDSheet!$A:$AG,33,0)</f>
        <v>94.309799999999996</v>
      </c>
      <c r="AG97" s="13">
        <f>VLOOKUP(A:A,[1]TDSheet!$A:$W,23,0)</f>
        <v>96.13300000000001</v>
      </c>
      <c r="AH97" s="13">
        <f>VLOOKUP(A:A,[3]TDSheet!$A:$D,4,0)</f>
        <v>169.29599999999999</v>
      </c>
      <c r="AI97" s="13" t="str">
        <f>VLOOKUP(A:A,[1]TDSheet!$A:$AI,35,0)</f>
        <v>увел</v>
      </c>
      <c r="AJ97" s="13">
        <f t="shared" si="21"/>
        <v>350</v>
      </c>
      <c r="AK97" s="13">
        <f t="shared" si="22"/>
        <v>350</v>
      </c>
      <c r="AL97" s="13"/>
      <c r="AM97" s="13"/>
    </row>
    <row r="98" spans="1:39" s="1" customFormat="1" ht="21.95" customHeight="1" outlineLevel="1" x14ac:dyDescent="0.2">
      <c r="A98" s="7" t="s">
        <v>120</v>
      </c>
      <c r="B98" s="7" t="s">
        <v>8</v>
      </c>
      <c r="C98" s="8">
        <v>91.594999999999999</v>
      </c>
      <c r="D98" s="8">
        <v>12.167999999999999</v>
      </c>
      <c r="E98" s="8">
        <v>59.488</v>
      </c>
      <c r="F98" s="8">
        <v>36.162999999999997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84.602999999999994</v>
      </c>
      <c r="K98" s="13">
        <f t="shared" si="17"/>
        <v>-25.114999999999995</v>
      </c>
      <c r="L98" s="13">
        <f>VLOOKUP(A:A,[1]TDSheet!$A:$U,21,0)</f>
        <v>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8"/>
        <v>11.897600000000001</v>
      </c>
      <c r="X98" s="15">
        <v>10</v>
      </c>
      <c r="Y98" s="16">
        <f t="shared" si="19"/>
        <v>3.8800262237762233</v>
      </c>
      <c r="Z98" s="13">
        <f t="shared" si="20"/>
        <v>3.0395205755782673</v>
      </c>
      <c r="AA98" s="13"/>
      <c r="AB98" s="13"/>
      <c r="AC98" s="13"/>
      <c r="AD98" s="13">
        <v>0</v>
      </c>
      <c r="AE98" s="13">
        <f>VLOOKUP(A:A,[1]TDSheet!$A:$AF,32,0)</f>
        <v>1.3519999999999999</v>
      </c>
      <c r="AF98" s="13">
        <f>VLOOKUP(A:A,[1]TDSheet!$A:$AG,33,0)</f>
        <v>1.6224000000000001</v>
      </c>
      <c r="AG98" s="13">
        <f>VLOOKUP(A:A,[1]TDSheet!$A:$W,23,0)</f>
        <v>10.577200000000001</v>
      </c>
      <c r="AH98" s="13">
        <f>VLOOKUP(A:A,[3]TDSheet!$A:$D,4,0)</f>
        <v>10.816000000000001</v>
      </c>
      <c r="AI98" s="13" t="str">
        <f>VLOOKUP(A:A,[1]TDSheet!$A:$AI,35,0)</f>
        <v>увел</v>
      </c>
      <c r="AJ98" s="13">
        <f t="shared" si="21"/>
        <v>10</v>
      </c>
      <c r="AK98" s="13">
        <f t="shared" si="22"/>
        <v>10</v>
      </c>
      <c r="AL98" s="13"/>
      <c r="AM98" s="13"/>
    </row>
    <row r="99" spans="1:39" s="1" customFormat="1" ht="21.95" customHeight="1" outlineLevel="1" x14ac:dyDescent="0.2">
      <c r="A99" s="7" t="s">
        <v>98</v>
      </c>
      <c r="B99" s="7" t="s">
        <v>13</v>
      </c>
      <c r="C99" s="8">
        <v>449</v>
      </c>
      <c r="D99" s="8">
        <v>680</v>
      </c>
      <c r="E99" s="8">
        <v>770</v>
      </c>
      <c r="F99" s="8">
        <v>343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808</v>
      </c>
      <c r="K99" s="13">
        <f t="shared" si="17"/>
        <v>-38</v>
      </c>
      <c r="L99" s="13">
        <f>VLOOKUP(A:A,[1]TDSheet!$A:$U,21,0)</f>
        <v>300</v>
      </c>
      <c r="M99" s="13">
        <f>VLOOKUP(A:A,[1]TDSheet!$A:$V,22,0)</f>
        <v>200</v>
      </c>
      <c r="N99" s="13">
        <f>VLOOKUP(A:A,[1]TDSheet!$A:$X,24,0)</f>
        <v>150</v>
      </c>
      <c r="O99" s="13"/>
      <c r="P99" s="13"/>
      <c r="Q99" s="13"/>
      <c r="R99" s="13"/>
      <c r="S99" s="13"/>
      <c r="T99" s="13"/>
      <c r="U99" s="13"/>
      <c r="V99" s="13"/>
      <c r="W99" s="13">
        <f t="shared" si="18"/>
        <v>154</v>
      </c>
      <c r="X99" s="15">
        <v>80</v>
      </c>
      <c r="Y99" s="16">
        <f t="shared" si="19"/>
        <v>6.9675324675324672</v>
      </c>
      <c r="Z99" s="13">
        <f t="shared" si="20"/>
        <v>2.2272727272727271</v>
      </c>
      <c r="AA99" s="13"/>
      <c r="AB99" s="13"/>
      <c r="AC99" s="13"/>
      <c r="AD99" s="13">
        <v>0</v>
      </c>
      <c r="AE99" s="13">
        <f>VLOOKUP(A:A,[1]TDSheet!$A:$AF,32,0)</f>
        <v>110.8</v>
      </c>
      <c r="AF99" s="13">
        <f>VLOOKUP(A:A,[1]TDSheet!$A:$AG,33,0)</f>
        <v>133.80000000000001</v>
      </c>
      <c r="AG99" s="13">
        <f>VLOOKUP(A:A,[1]TDSheet!$A:$W,23,0)</f>
        <v>149</v>
      </c>
      <c r="AH99" s="13">
        <f>VLOOKUP(A:A,[3]TDSheet!$A:$D,4,0)</f>
        <v>145</v>
      </c>
      <c r="AI99" s="13" t="str">
        <f>VLOOKUP(A:A,[1]TDSheet!$A:$AI,35,0)</f>
        <v>Паша</v>
      </c>
      <c r="AJ99" s="13">
        <f t="shared" si="21"/>
        <v>80</v>
      </c>
      <c r="AK99" s="13">
        <f t="shared" si="22"/>
        <v>32</v>
      </c>
      <c r="AL99" s="13"/>
      <c r="AM99" s="13"/>
    </row>
    <row r="100" spans="1:39" s="1" customFormat="1" ht="21.95" customHeight="1" outlineLevel="1" x14ac:dyDescent="0.2">
      <c r="A100" s="7" t="s">
        <v>99</v>
      </c>
      <c r="B100" s="7" t="s">
        <v>8</v>
      </c>
      <c r="C100" s="8">
        <v>355.435</v>
      </c>
      <c r="D100" s="8">
        <v>364.74700000000001</v>
      </c>
      <c r="E100" s="8">
        <v>350.74900000000002</v>
      </c>
      <c r="F100" s="8">
        <v>362.18299999999999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348.517</v>
      </c>
      <c r="K100" s="13">
        <f t="shared" si="17"/>
        <v>2.2320000000000277</v>
      </c>
      <c r="L100" s="13">
        <f>VLOOKUP(A:A,[1]TDSheet!$A:$U,21,0)</f>
        <v>0</v>
      </c>
      <c r="M100" s="13">
        <f>VLOOKUP(A:A,[1]TDSheet!$A:$V,22,0)</f>
        <v>50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8"/>
        <v>70.149799999999999</v>
      </c>
      <c r="X100" s="15"/>
      <c r="Y100" s="16">
        <f t="shared" si="19"/>
        <v>7.0161711081143494</v>
      </c>
      <c r="Z100" s="13">
        <f t="shared" si="20"/>
        <v>5.1629940498761222</v>
      </c>
      <c r="AA100" s="13"/>
      <c r="AB100" s="13"/>
      <c r="AC100" s="13"/>
      <c r="AD100" s="13">
        <v>0</v>
      </c>
      <c r="AE100" s="13">
        <f>VLOOKUP(A:A,[1]TDSheet!$A:$AF,32,0)</f>
        <v>69.540199999999999</v>
      </c>
      <c r="AF100" s="13">
        <f>VLOOKUP(A:A,[1]TDSheet!$A:$AG,33,0)</f>
        <v>85.206800000000001</v>
      </c>
      <c r="AG100" s="13">
        <f>VLOOKUP(A:A,[1]TDSheet!$A:$W,23,0)</f>
        <v>73.015200000000007</v>
      </c>
      <c r="AH100" s="13">
        <f>VLOOKUP(A:A,[3]TDSheet!$A:$D,4,0)</f>
        <v>75.400000000000006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100</v>
      </c>
      <c r="B101" s="7" t="s">
        <v>13</v>
      </c>
      <c r="C101" s="8">
        <v>266</v>
      </c>
      <c r="D101" s="8">
        <v>540</v>
      </c>
      <c r="E101" s="8">
        <v>577</v>
      </c>
      <c r="F101" s="8">
        <v>209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689</v>
      </c>
      <c r="K101" s="13">
        <f t="shared" si="17"/>
        <v>-112</v>
      </c>
      <c r="L101" s="13">
        <f>VLOOKUP(A:A,[1]TDSheet!$A:$U,21,0)</f>
        <v>100</v>
      </c>
      <c r="M101" s="13">
        <f>VLOOKUP(A:A,[1]TDSheet!$A:$V,22,0)</f>
        <v>50</v>
      </c>
      <c r="N101" s="13">
        <f>VLOOKUP(A:A,[1]TDSheet!$A:$X,24,0)</f>
        <v>80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8"/>
        <v>115.4</v>
      </c>
      <c r="X101" s="15">
        <v>250</v>
      </c>
      <c r="Y101" s="16">
        <f t="shared" si="19"/>
        <v>5.97053726169844</v>
      </c>
      <c r="Z101" s="13">
        <f t="shared" si="20"/>
        <v>1.8110918544194106</v>
      </c>
      <c r="AA101" s="13"/>
      <c r="AB101" s="13"/>
      <c r="AC101" s="13"/>
      <c r="AD101" s="13">
        <v>0</v>
      </c>
      <c r="AE101" s="13">
        <f>VLOOKUP(A:A,[1]TDSheet!$A:$AF,32,0)</f>
        <v>70.599999999999994</v>
      </c>
      <c r="AF101" s="13">
        <f>VLOOKUP(A:A,[1]TDSheet!$A:$AG,33,0)</f>
        <v>86</v>
      </c>
      <c r="AG101" s="13">
        <f>VLOOKUP(A:A,[1]TDSheet!$A:$W,23,0)</f>
        <v>87.4</v>
      </c>
      <c r="AH101" s="13">
        <f>VLOOKUP(A:A,[3]TDSheet!$A:$D,4,0)</f>
        <v>87</v>
      </c>
      <c r="AI101" s="13" t="str">
        <f>VLOOKUP(A:A,[1]TDSheet!$A:$AI,35,0)</f>
        <v>увел</v>
      </c>
      <c r="AJ101" s="13">
        <f t="shared" si="21"/>
        <v>250</v>
      </c>
      <c r="AK101" s="13">
        <f t="shared" si="22"/>
        <v>100</v>
      </c>
      <c r="AL101" s="13"/>
      <c r="AM101" s="13"/>
    </row>
    <row r="102" spans="1:39" s="1" customFormat="1" ht="11.1" customHeight="1" outlineLevel="1" x14ac:dyDescent="0.2">
      <c r="A102" s="7" t="s">
        <v>101</v>
      </c>
      <c r="B102" s="7" t="s">
        <v>8</v>
      </c>
      <c r="C102" s="8">
        <v>383.80099999999999</v>
      </c>
      <c r="D102" s="8">
        <v>271.02100000000002</v>
      </c>
      <c r="E102" s="8">
        <v>281.48500000000001</v>
      </c>
      <c r="F102" s="8">
        <v>367.577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273.40199999999999</v>
      </c>
      <c r="K102" s="13">
        <f t="shared" si="17"/>
        <v>8.0830000000000268</v>
      </c>
      <c r="L102" s="13">
        <f>VLOOKUP(A:A,[1]TDSheet!$A:$U,21,0)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8"/>
        <v>56.297000000000004</v>
      </c>
      <c r="X102" s="15">
        <v>30</v>
      </c>
      <c r="Y102" s="16">
        <f t="shared" si="19"/>
        <v>7.0621347496314186</v>
      </c>
      <c r="Z102" s="13">
        <f t="shared" si="20"/>
        <v>6.5292466738902597</v>
      </c>
      <c r="AA102" s="13"/>
      <c r="AB102" s="13"/>
      <c r="AC102" s="13"/>
      <c r="AD102" s="13">
        <v>0</v>
      </c>
      <c r="AE102" s="13">
        <f>VLOOKUP(A:A,[1]TDSheet!$A:$AF,32,0)</f>
        <v>55.33</v>
      </c>
      <c r="AF102" s="13">
        <f>VLOOKUP(A:A,[1]TDSheet!$A:$AG,33,0)</f>
        <v>77.969000000000008</v>
      </c>
      <c r="AG102" s="13">
        <f>VLOOKUP(A:A,[1]TDSheet!$A:$W,23,0)</f>
        <v>50.3508</v>
      </c>
      <c r="AH102" s="13">
        <f>VLOOKUP(A:A,[3]TDSheet!$A:$D,4,0)</f>
        <v>72.944999999999993</v>
      </c>
      <c r="AI102" s="13" t="str">
        <f>VLOOKUP(A:A,[1]TDSheet!$A:$AI,35,0)</f>
        <v>увел</v>
      </c>
      <c r="AJ102" s="13">
        <f t="shared" si="21"/>
        <v>30</v>
      </c>
      <c r="AK102" s="13">
        <f t="shared" si="22"/>
        <v>30</v>
      </c>
      <c r="AL102" s="13"/>
      <c r="AM102" s="13"/>
    </row>
    <row r="103" spans="1:39" s="1" customFormat="1" ht="11.1" customHeight="1" outlineLevel="1" x14ac:dyDescent="0.2">
      <c r="A103" s="7" t="s">
        <v>102</v>
      </c>
      <c r="B103" s="7" t="s">
        <v>13</v>
      </c>
      <c r="C103" s="8">
        <v>102</v>
      </c>
      <c r="D103" s="8">
        <v>139</v>
      </c>
      <c r="E103" s="8">
        <v>131</v>
      </c>
      <c r="F103" s="8">
        <v>101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248</v>
      </c>
      <c r="K103" s="13">
        <f t="shared" si="17"/>
        <v>-117</v>
      </c>
      <c r="L103" s="13">
        <f>VLOOKUP(A:A,[1]TDSheet!$A:$U,21,0)</f>
        <v>30</v>
      </c>
      <c r="M103" s="13">
        <f>VLOOKUP(A:A,[1]TDSheet!$A:$V,22,0)</f>
        <v>20</v>
      </c>
      <c r="N103" s="13">
        <f>VLOOKUP(A:A,[1]TDSheet!$A:$X,24,0)</f>
        <v>30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8"/>
        <v>26.2</v>
      </c>
      <c r="X103" s="15"/>
      <c r="Y103" s="16">
        <f t="shared" si="19"/>
        <v>6.9083969465648858</v>
      </c>
      <c r="Z103" s="13">
        <f t="shared" si="20"/>
        <v>3.8549618320610688</v>
      </c>
      <c r="AA103" s="13"/>
      <c r="AB103" s="13"/>
      <c r="AC103" s="13"/>
      <c r="AD103" s="13">
        <v>0</v>
      </c>
      <c r="AE103" s="13">
        <f>VLOOKUP(A:A,[1]TDSheet!$A:$AF,32,0)</f>
        <v>19.399999999999999</v>
      </c>
      <c r="AF103" s="13">
        <f>VLOOKUP(A:A,[1]TDSheet!$A:$AG,33,0)</f>
        <v>15</v>
      </c>
      <c r="AG103" s="13">
        <f>VLOOKUP(A:A,[1]TDSheet!$A:$W,23,0)</f>
        <v>24</v>
      </c>
      <c r="AH103" s="13">
        <f>VLOOKUP(A:A,[3]TDSheet!$A:$D,4,0)</f>
        <v>43</v>
      </c>
      <c r="AI103" s="13" t="str">
        <f>VLOOKUP(A:A,[1]TDSheet!$A:$AI,35,0)</f>
        <v>Паша</v>
      </c>
      <c r="AJ103" s="13">
        <f t="shared" si="21"/>
        <v>0</v>
      </c>
      <c r="AK103" s="13">
        <f t="shared" si="22"/>
        <v>0</v>
      </c>
      <c r="AL103" s="13"/>
      <c r="AM103" s="13"/>
    </row>
    <row r="104" spans="1:39" s="1" customFormat="1" ht="21.95" customHeight="1" outlineLevel="1" x14ac:dyDescent="0.2">
      <c r="A104" s="7" t="s">
        <v>103</v>
      </c>
      <c r="B104" s="7" t="s">
        <v>13</v>
      </c>
      <c r="C104" s="8">
        <v>168</v>
      </c>
      <c r="D104" s="8">
        <v>87</v>
      </c>
      <c r="E104" s="8">
        <v>188</v>
      </c>
      <c r="F104" s="8">
        <v>62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252</v>
      </c>
      <c r="K104" s="13">
        <f t="shared" si="17"/>
        <v>-64</v>
      </c>
      <c r="L104" s="13">
        <f>VLOOKUP(A:A,[1]TDSheet!$A:$U,21,0)</f>
        <v>70</v>
      </c>
      <c r="M104" s="13">
        <f>VLOOKUP(A:A,[1]TDSheet!$A:$V,22,0)</f>
        <v>30</v>
      </c>
      <c r="N104" s="13">
        <f>VLOOKUP(A:A,[1]TDSheet!$A:$X,24,0)</f>
        <v>20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8"/>
        <v>37.6</v>
      </c>
      <c r="X104" s="15">
        <v>50</v>
      </c>
      <c r="Y104" s="16">
        <f t="shared" si="19"/>
        <v>6.1702127659574462</v>
      </c>
      <c r="Z104" s="13">
        <f t="shared" si="20"/>
        <v>1.6489361702127658</v>
      </c>
      <c r="AA104" s="13"/>
      <c r="AB104" s="13"/>
      <c r="AC104" s="13"/>
      <c r="AD104" s="13">
        <v>0</v>
      </c>
      <c r="AE104" s="13">
        <f>VLOOKUP(A:A,[1]TDSheet!$A:$AF,32,0)</f>
        <v>38.200000000000003</v>
      </c>
      <c r="AF104" s="13">
        <f>VLOOKUP(A:A,[1]TDSheet!$A:$AG,33,0)</f>
        <v>32</v>
      </c>
      <c r="AG104" s="13">
        <f>VLOOKUP(A:A,[1]TDSheet!$A:$W,23,0)</f>
        <v>28.2</v>
      </c>
      <c r="AH104" s="13">
        <f>VLOOKUP(A:A,[3]TDSheet!$A:$D,4,0)</f>
        <v>10</v>
      </c>
      <c r="AI104" s="13" t="e">
        <f>VLOOKUP(A:A,[1]TDSheet!$A:$AI,35,0)</f>
        <v>#N/A</v>
      </c>
      <c r="AJ104" s="13">
        <f t="shared" si="21"/>
        <v>50</v>
      </c>
      <c r="AK104" s="13">
        <f t="shared" si="22"/>
        <v>10</v>
      </c>
      <c r="AL104" s="13"/>
      <c r="AM104" s="13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73</v>
      </c>
      <c r="D105" s="8">
        <v>115</v>
      </c>
      <c r="E105" s="8">
        <v>111</v>
      </c>
      <c r="F105" s="8">
        <v>72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265</v>
      </c>
      <c r="K105" s="13">
        <f t="shared" si="17"/>
        <v>-154</v>
      </c>
      <c r="L105" s="13">
        <f>VLOOKUP(A:A,[1]TDSheet!$A:$U,21,0)</f>
        <v>0</v>
      </c>
      <c r="M105" s="13">
        <f>VLOOKUP(A:A,[1]TDSheet!$A:$V,22,0)</f>
        <v>10</v>
      </c>
      <c r="N105" s="13">
        <f>VLOOKUP(A:A,[1]TDSheet!$A:$X,24,0)</f>
        <v>20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8"/>
        <v>22.2</v>
      </c>
      <c r="X105" s="15">
        <v>50</v>
      </c>
      <c r="Y105" s="16">
        <f t="shared" si="19"/>
        <v>6.8468468468468471</v>
      </c>
      <c r="Z105" s="13">
        <f t="shared" si="20"/>
        <v>3.2432432432432434</v>
      </c>
      <c r="AA105" s="13"/>
      <c r="AB105" s="13"/>
      <c r="AC105" s="13"/>
      <c r="AD105" s="13">
        <v>0</v>
      </c>
      <c r="AE105" s="13">
        <f>VLOOKUP(A:A,[1]TDSheet!$A:$AF,32,0)</f>
        <v>19.399999999999999</v>
      </c>
      <c r="AF105" s="13">
        <f>VLOOKUP(A:A,[1]TDSheet!$A:$AG,33,0)</f>
        <v>15</v>
      </c>
      <c r="AG105" s="13">
        <f>VLOOKUP(A:A,[1]TDSheet!$A:$W,23,0)</f>
        <v>17.8</v>
      </c>
      <c r="AH105" s="13">
        <f>VLOOKUP(A:A,[3]TDSheet!$A:$D,4,0)</f>
        <v>26</v>
      </c>
      <c r="AI105" s="13" t="str">
        <f>VLOOKUP(A:A,[1]TDSheet!$A:$AI,35,0)</f>
        <v>увел</v>
      </c>
      <c r="AJ105" s="13">
        <f t="shared" si="21"/>
        <v>50</v>
      </c>
      <c r="AK105" s="13">
        <f t="shared" si="22"/>
        <v>10</v>
      </c>
      <c r="AL105" s="13"/>
      <c r="AM105" s="13"/>
    </row>
    <row r="106" spans="1:39" s="1" customFormat="1" ht="21.95" customHeight="1" outlineLevel="1" x14ac:dyDescent="0.2">
      <c r="A106" s="7" t="s">
        <v>105</v>
      </c>
      <c r="B106" s="7" t="s">
        <v>13</v>
      </c>
      <c r="C106" s="8">
        <v>371</v>
      </c>
      <c r="D106" s="8">
        <v>243</v>
      </c>
      <c r="E106" s="8">
        <v>367</v>
      </c>
      <c r="F106" s="8">
        <v>231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429</v>
      </c>
      <c r="K106" s="13">
        <f t="shared" si="17"/>
        <v>-62</v>
      </c>
      <c r="L106" s="13">
        <f>VLOOKUP(A:A,[1]TDSheet!$A:$U,21,0)</f>
        <v>180</v>
      </c>
      <c r="M106" s="13">
        <f>VLOOKUP(A:A,[1]TDSheet!$A:$V,22,0)</f>
        <v>90</v>
      </c>
      <c r="N106" s="13">
        <f>VLOOKUP(A:A,[1]TDSheet!$A:$X,24,0)</f>
        <v>70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8"/>
        <v>73.400000000000006</v>
      </c>
      <c r="X106" s="15"/>
      <c r="Y106" s="16">
        <f t="shared" si="19"/>
        <v>7.7792915531335147</v>
      </c>
      <c r="Z106" s="13">
        <f t="shared" si="20"/>
        <v>3.1471389645776564</v>
      </c>
      <c r="AA106" s="13"/>
      <c r="AB106" s="13"/>
      <c r="AC106" s="13"/>
      <c r="AD106" s="13">
        <v>0</v>
      </c>
      <c r="AE106" s="13">
        <f>VLOOKUP(A:A,[1]TDSheet!$A:$AF,32,0)</f>
        <v>93.6</v>
      </c>
      <c r="AF106" s="13">
        <f>VLOOKUP(A:A,[1]TDSheet!$A:$AG,33,0)</f>
        <v>91</v>
      </c>
      <c r="AG106" s="13">
        <f>VLOOKUP(A:A,[1]TDSheet!$A:$W,23,0)</f>
        <v>81</v>
      </c>
      <c r="AH106" s="13">
        <f>VLOOKUP(A:A,[3]TDSheet!$A:$D,4,0)</f>
        <v>59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106</v>
      </c>
      <c r="B107" s="7" t="s">
        <v>13</v>
      </c>
      <c r="C107" s="8">
        <v>144</v>
      </c>
      <c r="D107" s="8">
        <v>124</v>
      </c>
      <c r="E107" s="8">
        <v>127</v>
      </c>
      <c r="F107" s="8">
        <v>134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406</v>
      </c>
      <c r="K107" s="13">
        <f t="shared" si="17"/>
        <v>-279</v>
      </c>
      <c r="L107" s="13">
        <f>VLOOKUP(A:A,[1]TDSheet!$A:$U,21,0)</f>
        <v>130</v>
      </c>
      <c r="M107" s="13">
        <f>VLOOKUP(A:A,[1]TDSheet!$A:$V,22,0)</f>
        <v>70</v>
      </c>
      <c r="N107" s="13">
        <f>VLOOKUP(A:A,[1]TDSheet!$A:$X,24,0)</f>
        <v>30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8"/>
        <v>25.4</v>
      </c>
      <c r="X107" s="15">
        <v>50</v>
      </c>
      <c r="Y107" s="16">
        <f t="shared" si="19"/>
        <v>16.299212598425196</v>
      </c>
      <c r="Z107" s="13">
        <f t="shared" si="20"/>
        <v>5.2755905511811028</v>
      </c>
      <c r="AA107" s="13"/>
      <c r="AB107" s="13"/>
      <c r="AC107" s="13"/>
      <c r="AD107" s="13">
        <v>0</v>
      </c>
      <c r="AE107" s="13">
        <f>VLOOKUP(A:A,[1]TDSheet!$A:$AF,32,0)</f>
        <v>36.6</v>
      </c>
      <c r="AF107" s="13">
        <f>VLOOKUP(A:A,[1]TDSheet!$A:$AG,33,0)</f>
        <v>22.4</v>
      </c>
      <c r="AG107" s="13">
        <f>VLOOKUP(A:A,[1]TDSheet!$A:$W,23,0)</f>
        <v>42.2</v>
      </c>
      <c r="AH107" s="13">
        <f>VLOOKUP(A:A,[3]TDSheet!$A:$D,4,0)</f>
        <v>28</v>
      </c>
      <c r="AI107" s="19" t="s">
        <v>155</v>
      </c>
      <c r="AJ107" s="13">
        <f t="shared" si="21"/>
        <v>50</v>
      </c>
      <c r="AK107" s="13">
        <f t="shared" si="22"/>
        <v>15</v>
      </c>
      <c r="AL107" s="13"/>
      <c r="AM107" s="13"/>
    </row>
    <row r="108" spans="1:39" s="1" customFormat="1" ht="11.1" customHeight="1" outlineLevel="1" x14ac:dyDescent="0.2">
      <c r="A108" s="7" t="s">
        <v>107</v>
      </c>
      <c r="B108" s="7" t="s">
        <v>8</v>
      </c>
      <c r="C108" s="8">
        <v>512.88499999999999</v>
      </c>
      <c r="D108" s="8">
        <v>1035.6189999999999</v>
      </c>
      <c r="E108" s="8">
        <v>510.572</v>
      </c>
      <c r="F108" s="8">
        <v>404.86599999999999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506.37799999999999</v>
      </c>
      <c r="K108" s="13">
        <f t="shared" si="17"/>
        <v>4.1940000000000168</v>
      </c>
      <c r="L108" s="13">
        <f>VLOOKUP(A:A,[1]TDSheet!$A:$U,21,0)</f>
        <v>100</v>
      </c>
      <c r="M108" s="13">
        <f>VLOOKUP(A:A,[1]TDSheet!$A:$V,22,0)</f>
        <v>50</v>
      </c>
      <c r="N108" s="13">
        <f>VLOOKUP(A:A,[1]TDSheet!$A:$X,24,0)</f>
        <v>70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8"/>
        <v>102.1144</v>
      </c>
      <c r="X108" s="15">
        <v>90</v>
      </c>
      <c r="Y108" s="16">
        <f t="shared" si="19"/>
        <v>7.0006384995651931</v>
      </c>
      <c r="Z108" s="13">
        <f t="shared" si="20"/>
        <v>3.9648276834609022</v>
      </c>
      <c r="AA108" s="13"/>
      <c r="AB108" s="13"/>
      <c r="AC108" s="13"/>
      <c r="AD108" s="13">
        <v>0</v>
      </c>
      <c r="AE108" s="13">
        <f>VLOOKUP(A:A,[1]TDSheet!$A:$AF,32,0)</f>
        <v>104.8336</v>
      </c>
      <c r="AF108" s="13">
        <f>VLOOKUP(A:A,[1]TDSheet!$A:$AG,33,0)</f>
        <v>128.089</v>
      </c>
      <c r="AG108" s="13">
        <f>VLOOKUP(A:A,[1]TDSheet!$A:$W,23,0)</f>
        <v>98.558399999999992</v>
      </c>
      <c r="AH108" s="13">
        <f>VLOOKUP(A:A,[3]TDSheet!$A:$D,4,0)</f>
        <v>119.626</v>
      </c>
      <c r="AI108" s="13" t="e">
        <f>VLOOKUP(A:A,[1]TDSheet!$A:$AI,35,0)</f>
        <v>#N/A</v>
      </c>
      <c r="AJ108" s="13">
        <f t="shared" si="21"/>
        <v>90</v>
      </c>
      <c r="AK108" s="13">
        <f t="shared" si="22"/>
        <v>90</v>
      </c>
      <c r="AL108" s="13"/>
      <c r="AM108" s="13"/>
    </row>
    <row r="109" spans="1:39" s="1" customFormat="1" ht="11.1" customHeight="1" outlineLevel="1" x14ac:dyDescent="0.2">
      <c r="A109" s="7" t="s">
        <v>108</v>
      </c>
      <c r="B109" s="7" t="s">
        <v>8</v>
      </c>
      <c r="C109" s="8">
        <v>2300.9270000000001</v>
      </c>
      <c r="D109" s="8">
        <v>4525.1390000000001</v>
      </c>
      <c r="E109" s="8">
        <v>4171.1279999999997</v>
      </c>
      <c r="F109" s="8">
        <v>2542.1770000000001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3977.924</v>
      </c>
      <c r="K109" s="13">
        <f t="shared" si="17"/>
        <v>193.20399999999972</v>
      </c>
      <c r="L109" s="13">
        <f>VLOOKUP(A:A,[1]TDSheet!$A:$U,21,0)</f>
        <v>700</v>
      </c>
      <c r="M109" s="13">
        <f>VLOOKUP(A:A,[1]TDSheet!$A:$V,22,0)</f>
        <v>600</v>
      </c>
      <c r="N109" s="13">
        <f>VLOOKUP(A:A,[1]TDSheet!$A:$X,24,0)</f>
        <v>1000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8"/>
        <v>834.22559999999999</v>
      </c>
      <c r="X109" s="15">
        <v>1000</v>
      </c>
      <c r="Y109" s="16">
        <f t="shared" si="19"/>
        <v>7.0031140257503486</v>
      </c>
      <c r="Z109" s="13">
        <f t="shared" si="20"/>
        <v>3.0473495418984986</v>
      </c>
      <c r="AA109" s="13"/>
      <c r="AB109" s="13"/>
      <c r="AC109" s="13"/>
      <c r="AD109" s="13">
        <v>0</v>
      </c>
      <c r="AE109" s="13">
        <f>VLOOKUP(A:A,[1]TDSheet!$A:$AF,32,0)</f>
        <v>803.9298</v>
      </c>
      <c r="AF109" s="13">
        <f>VLOOKUP(A:A,[1]TDSheet!$A:$AG,33,0)</f>
        <v>879.49419999999986</v>
      </c>
      <c r="AG109" s="13">
        <f>VLOOKUP(A:A,[1]TDSheet!$A:$W,23,0)</f>
        <v>770.43680000000006</v>
      </c>
      <c r="AH109" s="13">
        <f>VLOOKUP(A:A,[3]TDSheet!$A:$D,4,0)</f>
        <v>898.96600000000001</v>
      </c>
      <c r="AI109" s="13" t="str">
        <f>VLOOKUP(A:A,[1]TDSheet!$A:$AI,35,0)</f>
        <v>авгяб</v>
      </c>
      <c r="AJ109" s="13">
        <f t="shared" si="21"/>
        <v>1000</v>
      </c>
      <c r="AK109" s="13">
        <f t="shared" si="22"/>
        <v>1000</v>
      </c>
      <c r="AL109" s="13"/>
      <c r="AM109" s="13"/>
    </row>
    <row r="110" spans="1:39" s="1" customFormat="1" ht="11.1" customHeight="1" outlineLevel="1" x14ac:dyDescent="0.2">
      <c r="A110" s="7" t="s">
        <v>109</v>
      </c>
      <c r="B110" s="7" t="s">
        <v>8</v>
      </c>
      <c r="C110" s="8">
        <v>5488.3419999999996</v>
      </c>
      <c r="D110" s="8">
        <v>6346.9790000000003</v>
      </c>
      <c r="E110" s="8">
        <v>7058.509</v>
      </c>
      <c r="F110" s="8">
        <v>4618.6310000000003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6740.2479999999996</v>
      </c>
      <c r="K110" s="13">
        <f t="shared" si="17"/>
        <v>318.26100000000042</v>
      </c>
      <c r="L110" s="13">
        <f>VLOOKUP(A:A,[1]TDSheet!$A:$U,21,0)</f>
        <v>1550</v>
      </c>
      <c r="M110" s="13">
        <f>VLOOKUP(A:A,[1]TDSheet!$A:$V,22,0)</f>
        <v>1800</v>
      </c>
      <c r="N110" s="13">
        <f>VLOOKUP(A:A,[1]TDSheet!$A:$X,24,0)</f>
        <v>1700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8"/>
        <v>1411.7018</v>
      </c>
      <c r="X110" s="15">
        <v>500</v>
      </c>
      <c r="Y110" s="16">
        <f t="shared" si="19"/>
        <v>7.2031012498531917</v>
      </c>
      <c r="Z110" s="13">
        <f t="shared" si="20"/>
        <v>3.2716760720996461</v>
      </c>
      <c r="AA110" s="13"/>
      <c r="AB110" s="13"/>
      <c r="AC110" s="13"/>
      <c r="AD110" s="13">
        <v>0</v>
      </c>
      <c r="AE110" s="13">
        <f>VLOOKUP(A:A,[1]TDSheet!$A:$AF,32,0)</f>
        <v>1829.3934000000002</v>
      </c>
      <c r="AF110" s="13">
        <f>VLOOKUP(A:A,[1]TDSheet!$A:$AG,33,0)</f>
        <v>1598.8784000000001</v>
      </c>
      <c r="AG110" s="13">
        <f>VLOOKUP(A:A,[1]TDSheet!$A:$W,23,0)</f>
        <v>1455.2837999999999</v>
      </c>
      <c r="AH110" s="13">
        <f>VLOOKUP(A:A,[3]TDSheet!$A:$D,4,0)</f>
        <v>1435.682</v>
      </c>
      <c r="AI110" s="13" t="str">
        <f>VLOOKUP(A:A,[1]TDSheet!$A:$AI,35,0)</f>
        <v>оконч</v>
      </c>
      <c r="AJ110" s="13">
        <f t="shared" si="21"/>
        <v>500</v>
      </c>
      <c r="AK110" s="13">
        <f t="shared" si="22"/>
        <v>500</v>
      </c>
      <c r="AL110" s="13"/>
      <c r="AM110" s="13"/>
    </row>
    <row r="111" spans="1:39" s="1" customFormat="1" ht="11.1" customHeight="1" outlineLevel="1" x14ac:dyDescent="0.2">
      <c r="A111" s="7" t="s">
        <v>110</v>
      </c>
      <c r="B111" s="7" t="s">
        <v>8</v>
      </c>
      <c r="C111" s="8">
        <v>3860.8389999999999</v>
      </c>
      <c r="D111" s="8">
        <v>8269.0220000000008</v>
      </c>
      <c r="E111" s="8">
        <v>5504.9859999999999</v>
      </c>
      <c r="F111" s="8">
        <v>2897.6860000000001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5349.6419999999998</v>
      </c>
      <c r="K111" s="13">
        <f t="shared" si="17"/>
        <v>155.34400000000005</v>
      </c>
      <c r="L111" s="13">
        <f>VLOOKUP(A:A,[1]TDSheet!$A:$U,21,0)</f>
        <v>800</v>
      </c>
      <c r="M111" s="13">
        <f>VLOOKUP(A:A,[1]TDSheet!$A:$V,22,0)</f>
        <v>950</v>
      </c>
      <c r="N111" s="13">
        <f>VLOOKUP(A:A,[1]TDSheet!$A:$X,24,0)</f>
        <v>1000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8"/>
        <v>1100.9972</v>
      </c>
      <c r="X111" s="15">
        <v>2000</v>
      </c>
      <c r="Y111" s="16">
        <f t="shared" si="19"/>
        <v>6.9461448221666684</v>
      </c>
      <c r="Z111" s="13">
        <f t="shared" si="20"/>
        <v>2.6318740865099386</v>
      </c>
      <c r="AA111" s="13"/>
      <c r="AB111" s="13"/>
      <c r="AC111" s="13"/>
      <c r="AD111" s="13">
        <v>0</v>
      </c>
      <c r="AE111" s="13">
        <f>VLOOKUP(A:A,[1]TDSheet!$A:$AF,32,0)</f>
        <v>844.50239999999997</v>
      </c>
      <c r="AF111" s="13">
        <f>VLOOKUP(A:A,[1]TDSheet!$A:$AG,33,0)</f>
        <v>1071.4584</v>
      </c>
      <c r="AG111" s="13">
        <f>VLOOKUP(A:A,[1]TDSheet!$A:$W,23,0)</f>
        <v>960.08080000000007</v>
      </c>
      <c r="AH111" s="13">
        <f>VLOOKUP(A:A,[3]TDSheet!$A:$D,4,0)</f>
        <v>1168.857</v>
      </c>
      <c r="AI111" s="13" t="str">
        <f>VLOOKUP(A:A,[1]TDSheet!$A:$AI,35,0)</f>
        <v>авгяб</v>
      </c>
      <c r="AJ111" s="13">
        <f t="shared" si="21"/>
        <v>2000</v>
      </c>
      <c r="AK111" s="13">
        <f t="shared" si="22"/>
        <v>2000</v>
      </c>
      <c r="AL111" s="13"/>
      <c r="AM111" s="13"/>
    </row>
    <row r="112" spans="1:39" s="1" customFormat="1" ht="21.95" customHeight="1" outlineLevel="1" x14ac:dyDescent="0.2">
      <c r="A112" s="7" t="s">
        <v>111</v>
      </c>
      <c r="B112" s="7" t="s">
        <v>8</v>
      </c>
      <c r="C112" s="8">
        <v>49.654000000000003</v>
      </c>
      <c r="D112" s="8">
        <v>313.86</v>
      </c>
      <c r="E112" s="8">
        <v>182.71299999999999</v>
      </c>
      <c r="F112" s="8">
        <v>174.21899999999999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328.79899999999998</v>
      </c>
      <c r="K112" s="13">
        <f t="shared" si="17"/>
        <v>-146.08599999999998</v>
      </c>
      <c r="L112" s="13">
        <f>VLOOKUP(A:A,[1]TDSheet!$A:$U,21,0)</f>
        <v>0</v>
      </c>
      <c r="M112" s="13">
        <f>VLOOKUP(A:A,[1]TDSheet!$A:$V,22,0)</f>
        <v>0</v>
      </c>
      <c r="N112" s="13">
        <f>VLOOKUP(A:A,[1]TDSheet!$A:$X,24,0)</f>
        <v>50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8"/>
        <v>36.5426</v>
      </c>
      <c r="X112" s="15">
        <v>60</v>
      </c>
      <c r="Y112" s="16">
        <f t="shared" si="19"/>
        <v>7.7777443312736363</v>
      </c>
      <c r="Z112" s="13">
        <f t="shared" si="20"/>
        <v>4.7675589585853224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13.3406</v>
      </c>
      <c r="AG112" s="13">
        <f>VLOOKUP(A:A,[1]TDSheet!$A:$W,23,0)</f>
        <v>9.5768000000000004</v>
      </c>
      <c r="AH112" s="13">
        <f>VLOOKUP(A:A,[3]TDSheet!$A:$D,4,0)</f>
        <v>57.741</v>
      </c>
      <c r="AI112" s="13" t="str">
        <f>VLOOKUP(A:A,[1]TDSheet!$A:$AI,35,0)</f>
        <v>зв70</v>
      </c>
      <c r="AJ112" s="13">
        <f t="shared" si="21"/>
        <v>60</v>
      </c>
      <c r="AK112" s="13">
        <f t="shared" si="22"/>
        <v>60</v>
      </c>
      <c r="AL112" s="13"/>
      <c r="AM112" s="13"/>
    </row>
    <row r="113" spans="1:39" s="1" customFormat="1" ht="11.1" customHeight="1" outlineLevel="1" x14ac:dyDescent="0.2">
      <c r="A113" s="7" t="s">
        <v>112</v>
      </c>
      <c r="B113" s="7" t="s">
        <v>13</v>
      </c>
      <c r="C113" s="8">
        <v>119</v>
      </c>
      <c r="D113" s="8">
        <v>218</v>
      </c>
      <c r="E113" s="8">
        <v>164</v>
      </c>
      <c r="F113" s="8">
        <v>117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191</v>
      </c>
      <c r="K113" s="13">
        <f t="shared" si="17"/>
        <v>-27</v>
      </c>
      <c r="L113" s="13">
        <f>VLOOKUP(A:A,[1]TDSheet!$A:$U,21,0)</f>
        <v>0</v>
      </c>
      <c r="M113" s="13">
        <f>VLOOKUP(A:A,[1]TDSheet!$A:$V,22,0)</f>
        <v>60</v>
      </c>
      <c r="N113" s="13">
        <f>VLOOKUP(A:A,[1]TDSheet!$A:$X,24,0)</f>
        <v>30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8"/>
        <v>32.799999999999997</v>
      </c>
      <c r="X113" s="15">
        <v>30</v>
      </c>
      <c r="Y113" s="16">
        <f t="shared" si="19"/>
        <v>7.2256097560975618</v>
      </c>
      <c r="Z113" s="13">
        <f t="shared" si="20"/>
        <v>3.5670731707317076</v>
      </c>
      <c r="AA113" s="13"/>
      <c r="AB113" s="13"/>
      <c r="AC113" s="13"/>
      <c r="AD113" s="13">
        <v>0</v>
      </c>
      <c r="AE113" s="13">
        <f>VLOOKUP(A:A,[1]TDSheet!$A:$AF,32,0)</f>
        <v>29.2</v>
      </c>
      <c r="AF113" s="13">
        <f>VLOOKUP(A:A,[1]TDSheet!$A:$AG,33,0)</f>
        <v>37</v>
      </c>
      <c r="AG113" s="13">
        <f>VLOOKUP(A:A,[1]TDSheet!$A:$W,23,0)</f>
        <v>31.4</v>
      </c>
      <c r="AH113" s="13">
        <f>VLOOKUP(A:A,[3]TDSheet!$A:$D,4,0)</f>
        <v>41</v>
      </c>
      <c r="AI113" s="13" t="e">
        <f>VLOOKUP(A:A,[1]TDSheet!$A:$AI,35,0)</f>
        <v>#N/A</v>
      </c>
      <c r="AJ113" s="13">
        <f t="shared" si="21"/>
        <v>30</v>
      </c>
      <c r="AK113" s="13">
        <f t="shared" si="22"/>
        <v>15</v>
      </c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151.672</v>
      </c>
      <c r="D114" s="8">
        <v>9.6460000000000008</v>
      </c>
      <c r="E114" s="8">
        <v>95.082999999999998</v>
      </c>
      <c r="F114" s="8">
        <v>56.588999999999999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129.90700000000001</v>
      </c>
      <c r="K114" s="13">
        <f t="shared" si="17"/>
        <v>-34.824000000000012</v>
      </c>
      <c r="L114" s="13">
        <f>VLOOKUP(A:A,[1]TDSheet!$A:$U,21,0)</f>
        <v>0</v>
      </c>
      <c r="M114" s="13">
        <f>VLOOKUP(A:A,[1]TDSheet!$A:$V,22,0)</f>
        <v>0</v>
      </c>
      <c r="N114" s="13">
        <f>VLOOKUP(A:A,[1]TDSheet!$A:$X,24,0)</f>
        <v>10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8"/>
        <v>19.0166</v>
      </c>
      <c r="X114" s="15">
        <v>10</v>
      </c>
      <c r="Y114" s="16">
        <f t="shared" si="19"/>
        <v>4.0274812532208699</v>
      </c>
      <c r="Z114" s="13">
        <f t="shared" si="20"/>
        <v>2.9757685390658688</v>
      </c>
      <c r="AA114" s="13"/>
      <c r="AB114" s="13"/>
      <c r="AC114" s="13"/>
      <c r="AD114" s="13">
        <v>0</v>
      </c>
      <c r="AE114" s="13">
        <f>VLOOKUP(A:A,[1]TDSheet!$A:$AF,32,0)</f>
        <v>1.3779999999999999</v>
      </c>
      <c r="AF114" s="13">
        <f>VLOOKUP(A:A,[1]TDSheet!$A:$AG,33,0)</f>
        <v>1.9292000000000002</v>
      </c>
      <c r="AG114" s="13">
        <f>VLOOKUP(A:A,[1]TDSheet!$A:$W,23,0)</f>
        <v>15.1624</v>
      </c>
      <c r="AH114" s="13">
        <f>VLOOKUP(A:A,[3]TDSheet!$A:$D,4,0)</f>
        <v>8.2680000000000007</v>
      </c>
      <c r="AI114" s="13" t="str">
        <f>VLOOKUP(A:A,[1]TDSheet!$A:$AI,35,0)</f>
        <v>увел</v>
      </c>
      <c r="AJ114" s="13">
        <f t="shared" si="21"/>
        <v>10</v>
      </c>
      <c r="AK114" s="13">
        <f t="shared" si="22"/>
        <v>10</v>
      </c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93.671000000000006</v>
      </c>
      <c r="D115" s="8">
        <v>12.132</v>
      </c>
      <c r="E115" s="8">
        <v>80.88</v>
      </c>
      <c r="F115" s="8">
        <v>16.835000000000001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107.605</v>
      </c>
      <c r="K115" s="13">
        <f t="shared" si="17"/>
        <v>-26.725000000000009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VLOOKUP(A:A,[1]TDSheet!$A:$X,24,0)</f>
        <v>10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8"/>
        <v>16.175999999999998</v>
      </c>
      <c r="X115" s="15">
        <v>10</v>
      </c>
      <c r="Y115" s="16">
        <f t="shared" si="19"/>
        <v>2.2771389713155297</v>
      </c>
      <c r="Z115" s="13">
        <f t="shared" si="20"/>
        <v>1.0407393669634026</v>
      </c>
      <c r="AA115" s="13"/>
      <c r="AB115" s="13"/>
      <c r="AC115" s="13"/>
      <c r="AD115" s="13">
        <v>0</v>
      </c>
      <c r="AE115" s="13">
        <f>VLOOKUP(A:A,[1]TDSheet!$A:$AF,32,0)</f>
        <v>1.0784</v>
      </c>
      <c r="AF115" s="13">
        <f>VLOOKUP(A:A,[1]TDSheet!$A:$AG,33,0)</f>
        <v>4.8528000000000002</v>
      </c>
      <c r="AG115" s="13">
        <f>VLOOKUP(A:A,[1]TDSheet!$A:$W,23,0)</f>
        <v>11.053599999999999</v>
      </c>
      <c r="AH115" s="13">
        <f>VLOOKUP(A:A,[3]TDSheet!$A:$D,4,0)</f>
        <v>8.0879999999999992</v>
      </c>
      <c r="AI115" s="13" t="str">
        <f>VLOOKUP(A:A,[1]TDSheet!$A:$AI,35,0)</f>
        <v>увел</v>
      </c>
      <c r="AJ115" s="13">
        <f t="shared" si="21"/>
        <v>10</v>
      </c>
      <c r="AK115" s="13">
        <f t="shared" si="22"/>
        <v>10</v>
      </c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13</v>
      </c>
      <c r="C116" s="8">
        <v>33</v>
      </c>
      <c r="D116" s="8">
        <v>55</v>
      </c>
      <c r="E116" s="8">
        <v>36</v>
      </c>
      <c r="F116" s="8">
        <v>47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92</v>
      </c>
      <c r="K116" s="13">
        <f t="shared" si="17"/>
        <v>-56</v>
      </c>
      <c r="L116" s="13">
        <f>VLOOKUP(A:A,[1]TDSheet!$A:$U,21,0)</f>
        <v>10</v>
      </c>
      <c r="M116" s="13">
        <f>VLOOKUP(A:A,[1]TDSheet!$A:$V,22,0)</f>
        <v>10</v>
      </c>
      <c r="N116" s="13">
        <f>VLOOKUP(A:A,[1]TDSheet!$A:$X,24,0)</f>
        <v>10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8"/>
        <v>7.2</v>
      </c>
      <c r="X116" s="15"/>
      <c r="Y116" s="16">
        <f t="shared" si="19"/>
        <v>10.694444444444445</v>
      </c>
      <c r="Z116" s="13">
        <f t="shared" si="20"/>
        <v>6.5277777777777777</v>
      </c>
      <c r="AA116" s="13"/>
      <c r="AB116" s="13"/>
      <c r="AC116" s="13"/>
      <c r="AD116" s="13">
        <v>0</v>
      </c>
      <c r="AE116" s="13">
        <f>VLOOKUP(A:A,[1]TDSheet!$A:$AF,32,0)</f>
        <v>3.6</v>
      </c>
      <c r="AF116" s="13">
        <f>VLOOKUP(A:A,[1]TDSheet!$A:$AG,33,0)</f>
        <v>11.6</v>
      </c>
      <c r="AG116" s="13">
        <f>VLOOKUP(A:A,[1]TDSheet!$A:$W,23,0)</f>
        <v>20.399999999999999</v>
      </c>
      <c r="AH116" s="13">
        <f>VLOOKUP(A:A,[3]TDSheet!$A:$D,4,0)</f>
        <v>5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124</v>
      </c>
      <c r="B117" s="7" t="s">
        <v>13</v>
      </c>
      <c r="C117" s="8">
        <v>54</v>
      </c>
      <c r="D117" s="8">
        <v>39</v>
      </c>
      <c r="E117" s="8">
        <v>60</v>
      </c>
      <c r="F117" s="8">
        <v>30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88</v>
      </c>
      <c r="K117" s="13">
        <f t="shared" si="17"/>
        <v>-28</v>
      </c>
      <c r="L117" s="13">
        <f>VLOOKUP(A:A,[1]TDSheet!$A:$U,21,0)</f>
        <v>10</v>
      </c>
      <c r="M117" s="13">
        <f>VLOOKUP(A:A,[1]TDSheet!$A:$V,22,0)</f>
        <v>10</v>
      </c>
      <c r="N117" s="13">
        <f>VLOOKUP(A:A,[1]TDSheet!$A:$X,24,0)</f>
        <v>10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8"/>
        <v>12</v>
      </c>
      <c r="X117" s="15">
        <v>10</v>
      </c>
      <c r="Y117" s="16">
        <f t="shared" si="19"/>
        <v>5.833333333333333</v>
      </c>
      <c r="Z117" s="13">
        <f t="shared" si="20"/>
        <v>2.5</v>
      </c>
      <c r="AA117" s="13"/>
      <c r="AB117" s="13"/>
      <c r="AC117" s="13"/>
      <c r="AD117" s="13">
        <v>0</v>
      </c>
      <c r="AE117" s="13">
        <f>VLOOKUP(A:A,[1]TDSheet!$A:$AF,32,0)</f>
        <v>3.8</v>
      </c>
      <c r="AF117" s="13">
        <f>VLOOKUP(A:A,[1]TDSheet!$A:$AG,33,0)</f>
        <v>7.6</v>
      </c>
      <c r="AG117" s="13">
        <f>VLOOKUP(A:A,[1]TDSheet!$A:$W,23,0)</f>
        <v>24</v>
      </c>
      <c r="AH117" s="13">
        <f>VLOOKUP(A:A,[3]TDSheet!$A:$D,4,0)</f>
        <v>5</v>
      </c>
      <c r="AI117" s="13" t="e">
        <f>VLOOKUP(A:A,[1]TDSheet!$A:$AI,35,0)</f>
        <v>#N/A</v>
      </c>
      <c r="AJ117" s="13">
        <f t="shared" si="21"/>
        <v>10</v>
      </c>
      <c r="AK117" s="13">
        <f t="shared" si="22"/>
        <v>4</v>
      </c>
      <c r="AL117" s="13"/>
      <c r="AM117" s="13"/>
    </row>
    <row r="118" spans="1:39" s="1" customFormat="1" ht="11.1" customHeight="1" outlineLevel="1" x14ac:dyDescent="0.2">
      <c r="A118" s="7" t="s">
        <v>125</v>
      </c>
      <c r="B118" s="7" t="s">
        <v>13</v>
      </c>
      <c r="C118" s="8">
        <v>18</v>
      </c>
      <c r="D118" s="8">
        <v>29</v>
      </c>
      <c r="E118" s="8">
        <v>18</v>
      </c>
      <c r="F118" s="8">
        <v>28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60</v>
      </c>
      <c r="K118" s="13">
        <f t="shared" si="17"/>
        <v>-42</v>
      </c>
      <c r="L118" s="13">
        <f>VLOOKUP(A:A,[1]TDSheet!$A:$U,21,0)</f>
        <v>10</v>
      </c>
      <c r="M118" s="13">
        <f>VLOOKUP(A:A,[1]TDSheet!$A:$V,22,0)</f>
        <v>10</v>
      </c>
      <c r="N118" s="13">
        <f>VLOOKUP(A:A,[1]TDSheet!$A:$X,24,0)</f>
        <v>10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8"/>
        <v>3.6</v>
      </c>
      <c r="X118" s="15"/>
      <c r="Y118" s="16">
        <f t="shared" si="19"/>
        <v>16.111111111111111</v>
      </c>
      <c r="Z118" s="13">
        <f t="shared" si="20"/>
        <v>7.7777777777777777</v>
      </c>
      <c r="AA118" s="13"/>
      <c r="AB118" s="13"/>
      <c r="AC118" s="13"/>
      <c r="AD118" s="13">
        <v>0</v>
      </c>
      <c r="AE118" s="13">
        <f>VLOOKUP(A:A,[1]TDSheet!$A:$AF,32,0)</f>
        <v>2.4</v>
      </c>
      <c r="AF118" s="13">
        <f>VLOOKUP(A:A,[1]TDSheet!$A:$AG,33,0)</f>
        <v>6.6</v>
      </c>
      <c r="AG118" s="13">
        <f>VLOOKUP(A:A,[1]TDSheet!$A:$W,23,0)</f>
        <v>11.2</v>
      </c>
      <c r="AH118" s="13">
        <v>0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126</v>
      </c>
      <c r="B119" s="7" t="s">
        <v>13</v>
      </c>
      <c r="C119" s="8">
        <v>28</v>
      </c>
      <c r="D119" s="8">
        <v>31</v>
      </c>
      <c r="E119" s="8">
        <v>22</v>
      </c>
      <c r="F119" s="8">
        <v>33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77</v>
      </c>
      <c r="K119" s="13">
        <f t="shared" si="17"/>
        <v>-55</v>
      </c>
      <c r="L119" s="13">
        <f>VLOOKUP(A:A,[1]TDSheet!$A:$U,21,0)</f>
        <v>10</v>
      </c>
      <c r="M119" s="13">
        <f>VLOOKUP(A:A,[1]TDSheet!$A:$V,22,0)</f>
        <v>10</v>
      </c>
      <c r="N119" s="13">
        <f>VLOOKUP(A:A,[1]TDSheet!$A:$X,24,0)</f>
        <v>10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8"/>
        <v>4.4000000000000004</v>
      </c>
      <c r="X119" s="15"/>
      <c r="Y119" s="16">
        <f t="shared" si="19"/>
        <v>14.318181818181817</v>
      </c>
      <c r="Z119" s="13">
        <f t="shared" si="20"/>
        <v>7.4999999999999991</v>
      </c>
      <c r="AA119" s="13"/>
      <c r="AB119" s="13"/>
      <c r="AC119" s="13"/>
      <c r="AD119" s="13">
        <v>0</v>
      </c>
      <c r="AE119" s="13">
        <f>VLOOKUP(A:A,[1]TDSheet!$A:$AF,32,0)</f>
        <v>2.2000000000000002</v>
      </c>
      <c r="AF119" s="13">
        <f>VLOOKUP(A:A,[1]TDSheet!$A:$AG,33,0)</f>
        <v>8.8000000000000007</v>
      </c>
      <c r="AG119" s="13">
        <f>VLOOKUP(A:A,[1]TDSheet!$A:$W,23,0)</f>
        <v>15.2</v>
      </c>
      <c r="AH119" s="13">
        <f>VLOOKUP(A:A,[3]TDSheet!$A:$D,4,0)</f>
        <v>1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113</v>
      </c>
      <c r="B120" s="7" t="s">
        <v>8</v>
      </c>
      <c r="C120" s="8">
        <v>-1.333</v>
      </c>
      <c r="D120" s="8">
        <v>103.20099999999999</v>
      </c>
      <c r="E120" s="8">
        <v>71.781999999999996</v>
      </c>
      <c r="F120" s="8">
        <v>23.466999999999999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111.15300000000001</v>
      </c>
      <c r="K120" s="13">
        <f t="shared" si="17"/>
        <v>-39.371000000000009</v>
      </c>
      <c r="L120" s="13">
        <f>VLOOKUP(A:A,[1]TDSheet!$A:$U,21,0)</f>
        <v>10</v>
      </c>
      <c r="M120" s="13">
        <f>VLOOKUP(A:A,[1]TDSheet!$A:$V,22,0)</f>
        <v>0</v>
      </c>
      <c r="N120" s="13">
        <f>VLOOKUP(A:A,[1]TDSheet!$A:$X,24,0)</f>
        <v>10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8"/>
        <v>14.356399999999999</v>
      </c>
      <c r="X120" s="15">
        <v>20</v>
      </c>
      <c r="Y120" s="16">
        <f t="shared" si="19"/>
        <v>4.4208158034047536</v>
      </c>
      <c r="Z120" s="13">
        <f t="shared" si="20"/>
        <v>1.6346019893566632</v>
      </c>
      <c r="AA120" s="13"/>
      <c r="AB120" s="13"/>
      <c r="AC120" s="13"/>
      <c r="AD120" s="13">
        <v>0</v>
      </c>
      <c r="AE120" s="13">
        <f>VLOOKUP(A:A,[1]TDSheet!$A:$AF,32,0)</f>
        <v>6.0524000000000004</v>
      </c>
      <c r="AF120" s="13">
        <f>VLOOKUP(A:A,[1]TDSheet!$A:$AG,33,0)</f>
        <v>20.313200000000002</v>
      </c>
      <c r="AG120" s="13">
        <f>VLOOKUP(A:A,[1]TDSheet!$A:$W,23,0)</f>
        <v>6.65</v>
      </c>
      <c r="AH120" s="13">
        <f>VLOOKUP(A:A,[3]TDSheet!$A:$D,4,0)</f>
        <v>18.538</v>
      </c>
      <c r="AI120" s="13" t="e">
        <f>VLOOKUP(A:A,[1]TDSheet!$A:$AI,35,0)</f>
        <v>#N/A</v>
      </c>
      <c r="AJ120" s="13">
        <f t="shared" si="21"/>
        <v>20</v>
      </c>
      <c r="AK120" s="13">
        <f t="shared" si="22"/>
        <v>20</v>
      </c>
      <c r="AL120" s="13"/>
      <c r="AM120" s="13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14.839</v>
      </c>
      <c r="D121" s="8">
        <v>90.546000000000006</v>
      </c>
      <c r="E121" s="8">
        <v>62.579000000000001</v>
      </c>
      <c r="F121" s="8">
        <v>30.785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124.158</v>
      </c>
      <c r="K121" s="13">
        <f t="shared" si="17"/>
        <v>-61.579000000000001</v>
      </c>
      <c r="L121" s="13">
        <f>VLOOKUP(A:A,[1]TDSheet!$A:$U,21,0)</f>
        <v>0</v>
      </c>
      <c r="M121" s="13">
        <f>VLOOKUP(A:A,[1]TDSheet!$A:$V,22,0)</f>
        <v>0</v>
      </c>
      <c r="N121" s="13">
        <f>VLOOKUP(A:A,[1]TDSheet!$A:$X,24,0)</f>
        <v>10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8"/>
        <v>12.5158</v>
      </c>
      <c r="X121" s="15">
        <v>20</v>
      </c>
      <c r="Y121" s="16">
        <f t="shared" si="19"/>
        <v>4.8566611802681408</v>
      </c>
      <c r="Z121" s="13">
        <f t="shared" si="20"/>
        <v>2.459690950638393</v>
      </c>
      <c r="AA121" s="13"/>
      <c r="AB121" s="13"/>
      <c r="AC121" s="13"/>
      <c r="AD121" s="13">
        <v>0</v>
      </c>
      <c r="AE121" s="13">
        <f>VLOOKUP(A:A,[1]TDSheet!$A:$AF,32,0)</f>
        <v>8.7536000000000005</v>
      </c>
      <c r="AF121" s="13">
        <f>VLOOKUP(A:A,[1]TDSheet!$A:$AG,33,0)</f>
        <v>13.325999999999999</v>
      </c>
      <c r="AG121" s="13">
        <f>VLOOKUP(A:A,[1]TDSheet!$A:$W,23,0)</f>
        <v>5.0446</v>
      </c>
      <c r="AH121" s="13">
        <f>VLOOKUP(A:A,[3]TDSheet!$A:$D,4,0)</f>
        <v>18.613</v>
      </c>
      <c r="AI121" s="13" t="e">
        <f>VLOOKUP(A:A,[1]TDSheet!$A:$AI,35,0)</f>
        <v>#N/A</v>
      </c>
      <c r="AJ121" s="13">
        <f t="shared" si="21"/>
        <v>20</v>
      </c>
      <c r="AK121" s="13">
        <f t="shared" si="22"/>
        <v>20</v>
      </c>
      <c r="AL121" s="13"/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13.244</v>
      </c>
      <c r="D122" s="8"/>
      <c r="E122" s="8">
        <v>7.4710000000000001</v>
      </c>
      <c r="F122" s="8">
        <v>5.7729999999999997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7.4710000000000001</v>
      </c>
      <c r="K122" s="13">
        <f t="shared" si="17"/>
        <v>0</v>
      </c>
      <c r="L122" s="13">
        <f>VLOOKUP(A:A,[1]TDSheet!$A:$U,21,0)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8"/>
        <v>1.4942</v>
      </c>
      <c r="X122" s="15"/>
      <c r="Y122" s="16">
        <f t="shared" si="19"/>
        <v>3.8636059429795209</v>
      </c>
      <c r="Z122" s="13">
        <f t="shared" si="20"/>
        <v>3.8636059429795209</v>
      </c>
      <c r="AA122" s="13"/>
      <c r="AB122" s="13"/>
      <c r="AC122" s="13"/>
      <c r="AD122" s="13">
        <v>0</v>
      </c>
      <c r="AE122" s="13">
        <f>VLOOKUP(A:A,[1]TDSheet!$A:$AF,32,0)</f>
        <v>0</v>
      </c>
      <c r="AF122" s="13">
        <f>VLOOKUP(A:A,[1]TDSheet!$A:$AG,33,0)</f>
        <v>0</v>
      </c>
      <c r="AG122" s="13">
        <f>VLOOKUP(A:A,[1]TDSheet!$A:$W,23,0)</f>
        <v>0.72019999999999995</v>
      </c>
      <c r="AH122" s="13">
        <f>VLOOKUP(A:A,[3]TDSheet!$A:$D,4,0)</f>
        <v>3.67</v>
      </c>
      <c r="AI122" s="13" t="str">
        <f>VLOOKUP(A:A,[1]TDSheet!$A:$AI,35,0)</f>
        <v>увел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170</v>
      </c>
      <c r="D123" s="8">
        <v>27</v>
      </c>
      <c r="E123" s="8">
        <v>36</v>
      </c>
      <c r="F123" s="8">
        <v>156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38</v>
      </c>
      <c r="K123" s="13">
        <f t="shared" si="17"/>
        <v>-2</v>
      </c>
      <c r="L123" s="13">
        <f>VLOOKUP(A:A,[1]TDSheet!$A:$U,21,0)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8"/>
        <v>7.2</v>
      </c>
      <c r="X123" s="15"/>
      <c r="Y123" s="16">
        <f t="shared" si="19"/>
        <v>21.666666666666668</v>
      </c>
      <c r="Z123" s="13">
        <f t="shared" si="20"/>
        <v>21.666666666666668</v>
      </c>
      <c r="AA123" s="13"/>
      <c r="AB123" s="13"/>
      <c r="AC123" s="13"/>
      <c r="AD123" s="13">
        <v>0</v>
      </c>
      <c r="AE123" s="13">
        <f>VLOOKUP(A:A,[1]TDSheet!$A:$AF,32,0)</f>
        <v>7.6</v>
      </c>
      <c r="AF123" s="13">
        <f>VLOOKUP(A:A,[1]TDSheet!$A:$AG,33,0)</f>
        <v>22.2</v>
      </c>
      <c r="AG123" s="13">
        <f>VLOOKUP(A:A,[1]TDSheet!$A:$W,23,0)</f>
        <v>7.4</v>
      </c>
      <c r="AH123" s="13">
        <f>VLOOKUP(A:A,[3]TDSheet!$A:$D,4,0)</f>
        <v>4</v>
      </c>
      <c r="AI123" s="19" t="str">
        <f>VLOOKUP(A:A,[1]TDSheet!$A:$AI,35,0)</f>
        <v>увел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114</v>
      </c>
      <c r="B124" s="7" t="s">
        <v>13</v>
      </c>
      <c r="C124" s="8">
        <v>-731</v>
      </c>
      <c r="D124" s="8">
        <v>1871</v>
      </c>
      <c r="E124" s="17">
        <v>1796</v>
      </c>
      <c r="F124" s="18">
        <v>-671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1814</v>
      </c>
      <c r="K124" s="13">
        <f t="shared" si="17"/>
        <v>-18</v>
      </c>
      <c r="L124" s="13">
        <f>VLOOKUP(A:A,[1]TDSheet!$A:$U,21,0)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8"/>
        <v>359.2</v>
      </c>
      <c r="X124" s="15"/>
      <c r="Y124" s="16">
        <f t="shared" si="19"/>
        <v>-1.8680400890868598</v>
      </c>
      <c r="Z124" s="13">
        <f t="shared" si="20"/>
        <v>-1.8680400890868598</v>
      </c>
      <c r="AA124" s="13"/>
      <c r="AB124" s="13"/>
      <c r="AC124" s="13"/>
      <c r="AD124" s="13">
        <v>0</v>
      </c>
      <c r="AE124" s="13">
        <f>VLOOKUP(A:A,[1]TDSheet!$A:$AF,32,0)</f>
        <v>311.39999999999998</v>
      </c>
      <c r="AF124" s="13">
        <f>VLOOKUP(A:A,[1]TDSheet!$A:$AG,33,0)</f>
        <v>381</v>
      </c>
      <c r="AG124" s="13">
        <f>VLOOKUP(A:A,[1]TDSheet!$A:$W,23,0)</f>
        <v>367.2</v>
      </c>
      <c r="AH124" s="13">
        <f>VLOOKUP(A:A,[3]TDSheet!$A:$D,4,0)</f>
        <v>379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/>
      <c r="D125" s="8">
        <v>2.6</v>
      </c>
      <c r="E125" s="17">
        <v>2.6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5.2</v>
      </c>
      <c r="K125" s="13">
        <f t="shared" si="17"/>
        <v>-2.6</v>
      </c>
      <c r="L125" s="13">
        <f>VLOOKUP(A:A,[1]TDSheet!$A:$U,21,0)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8"/>
        <v>0.52</v>
      </c>
      <c r="X125" s="15"/>
      <c r="Y125" s="16">
        <f t="shared" si="19"/>
        <v>0</v>
      </c>
      <c r="Z125" s="13">
        <f t="shared" si="20"/>
        <v>0</v>
      </c>
      <c r="AA125" s="13"/>
      <c r="AB125" s="13"/>
      <c r="AC125" s="13"/>
      <c r="AD125" s="13">
        <v>0</v>
      </c>
      <c r="AE125" s="13">
        <f>VLOOKUP(A:A,[1]TDSheet!$A:$AF,32,0)</f>
        <v>0</v>
      </c>
      <c r="AF125" s="13">
        <f>VLOOKUP(A:A,[1]TDSheet!$A:$AG,33,0)</f>
        <v>0</v>
      </c>
      <c r="AG125" s="13">
        <f>VLOOKUP(A:A,[1]TDSheet!$A:$W,23,0)</f>
        <v>2.6</v>
      </c>
      <c r="AH125" s="13">
        <v>0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115</v>
      </c>
      <c r="B126" s="7" t="s">
        <v>8</v>
      </c>
      <c r="C126" s="8">
        <v>-277.31099999999998</v>
      </c>
      <c r="D126" s="8">
        <v>617.56600000000003</v>
      </c>
      <c r="E126" s="17">
        <v>525.86500000000001</v>
      </c>
      <c r="F126" s="18">
        <v>-205.88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531.36</v>
      </c>
      <c r="K126" s="13">
        <f t="shared" si="17"/>
        <v>-5.4950000000000045</v>
      </c>
      <c r="L126" s="13">
        <f>VLOOKUP(A:A,[1]TDSheet!$A:$U,21,0)</f>
        <v>0</v>
      </c>
      <c r="M126" s="13">
        <f>VLOOKUP(A:A,[1]TDSheet!$A:$V,22,0)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8"/>
        <v>105.173</v>
      </c>
      <c r="X126" s="15"/>
      <c r="Y126" s="16">
        <f t="shared" si="19"/>
        <v>-1.9575366301237009</v>
      </c>
      <c r="Z126" s="13">
        <f t="shared" si="20"/>
        <v>-1.9575366301237009</v>
      </c>
      <c r="AA126" s="13"/>
      <c r="AB126" s="13"/>
      <c r="AC126" s="13"/>
      <c r="AD126" s="13">
        <v>0</v>
      </c>
      <c r="AE126" s="13">
        <f>VLOOKUP(A:A,[1]TDSheet!$A:$AF,32,0)</f>
        <v>94.134799999999998</v>
      </c>
      <c r="AF126" s="13">
        <f>VLOOKUP(A:A,[1]TDSheet!$A:$AG,33,0)</f>
        <v>129.5848</v>
      </c>
      <c r="AG126" s="13">
        <f>VLOOKUP(A:A,[1]TDSheet!$A:$W,23,0)</f>
        <v>113.21</v>
      </c>
      <c r="AH126" s="13">
        <f>VLOOKUP(A:A,[3]TDSheet!$A:$D,4,0)</f>
        <v>100.21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116</v>
      </c>
      <c r="B127" s="7" t="s">
        <v>13</v>
      </c>
      <c r="C127" s="8">
        <v>-297</v>
      </c>
      <c r="D127" s="8">
        <v>707</v>
      </c>
      <c r="E127" s="17">
        <v>619</v>
      </c>
      <c r="F127" s="18">
        <v>-229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642</v>
      </c>
      <c r="K127" s="13">
        <f t="shared" si="17"/>
        <v>-23</v>
      </c>
      <c r="L127" s="13">
        <f>VLOOKUP(A:A,[1]TDSheet!$A:$U,21,0)</f>
        <v>0</v>
      </c>
      <c r="M127" s="13">
        <f>VLOOKUP(A:A,[1]TDSheet!$A:$V,22,0)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8"/>
        <v>123.8</v>
      </c>
      <c r="X127" s="15"/>
      <c r="Y127" s="16">
        <f t="shared" si="19"/>
        <v>-1.8497576736672052</v>
      </c>
      <c r="Z127" s="13">
        <f t="shared" si="20"/>
        <v>-1.8497576736672052</v>
      </c>
      <c r="AA127" s="13"/>
      <c r="AB127" s="13"/>
      <c r="AC127" s="13"/>
      <c r="AD127" s="13">
        <v>0</v>
      </c>
      <c r="AE127" s="13">
        <f>VLOOKUP(A:A,[1]TDSheet!$A:$AF,32,0)</f>
        <v>97.4</v>
      </c>
      <c r="AF127" s="13">
        <f>VLOOKUP(A:A,[1]TDSheet!$A:$AG,33,0)</f>
        <v>129.80000000000001</v>
      </c>
      <c r="AG127" s="13">
        <f>VLOOKUP(A:A,[1]TDSheet!$A:$W,23,0)</f>
        <v>132.4</v>
      </c>
      <c r="AH127" s="13">
        <f>VLOOKUP(A:A,[3]TDSheet!$A:$D,4,0)</f>
        <v>128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2024-08-21T10:35:26Z</dcterms:modified>
</cp:coreProperties>
</file>