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D9FC92E-402B-44D1-A5AA-6CE2D0674F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N548" i="1"/>
  <c r="BM548" i="1"/>
  <c r="Z548" i="1"/>
  <c r="Y548" i="1"/>
  <c r="BP548" i="1" s="1"/>
  <c r="BP547" i="1"/>
  <c r="BO547" i="1"/>
  <c r="BN547" i="1"/>
  <c r="BM547" i="1"/>
  <c r="Z547" i="1"/>
  <c r="Y547" i="1"/>
  <c r="X543" i="1"/>
  <c r="X542" i="1"/>
  <c r="BO541" i="1"/>
  <c r="BM541" i="1"/>
  <c r="Y541" i="1"/>
  <c r="P541" i="1"/>
  <c r="X539" i="1"/>
  <c r="X538" i="1"/>
  <c r="BO537" i="1"/>
  <c r="BM537" i="1"/>
  <c r="Y537" i="1"/>
  <c r="P537" i="1"/>
  <c r="BP536" i="1"/>
  <c r="BO536" i="1"/>
  <c r="BN536" i="1"/>
  <c r="BM536" i="1"/>
  <c r="Z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Y532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P498" i="1"/>
  <c r="BO498" i="1"/>
  <c r="BN498" i="1"/>
  <c r="BM498" i="1"/>
  <c r="Z498" i="1"/>
  <c r="Y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Y454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50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Y416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Y389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Y383" i="1" s="1"/>
  <c r="P380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P371" i="1"/>
  <c r="BO371" i="1"/>
  <c r="BN371" i="1"/>
  <c r="BM371" i="1"/>
  <c r="Z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W612" i="1" s="1"/>
  <c r="P368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V612" i="1" s="1"/>
  <c r="P356" i="1"/>
  <c r="X353" i="1"/>
  <c r="X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Y352" i="1" s="1"/>
  <c r="P349" i="1"/>
  <c r="X347" i="1"/>
  <c r="X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BO342" i="1"/>
  <c r="BM342" i="1"/>
  <c r="Y342" i="1"/>
  <c r="Y346" i="1" s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Y340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4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Y307" i="1" s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Y262" i="1" s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X230" i="1"/>
  <c r="X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BP207" i="1"/>
  <c r="BO207" i="1"/>
  <c r="BN207" i="1"/>
  <c r="BM207" i="1"/>
  <c r="Z207" i="1"/>
  <c r="Y207" i="1"/>
  <c r="Y215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1" i="1"/>
  <c r="X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Y181" i="1" s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0" i="1"/>
  <c r="X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Y138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BP126" i="1"/>
  <c r="BO126" i="1"/>
  <c r="BN126" i="1"/>
  <c r="BM126" i="1"/>
  <c r="Z126" i="1"/>
  <c r="Y126" i="1"/>
  <c r="Y130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X107" i="1"/>
  <c r="Y106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Y94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Y80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BO56" i="1"/>
  <c r="BN56" i="1"/>
  <c r="BM56" i="1"/>
  <c r="Z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602" i="1" s="1"/>
  <c r="X23" i="1"/>
  <c r="X606" i="1" s="1"/>
  <c r="BO22" i="1"/>
  <c r="X604" i="1" s="1"/>
  <c r="BM22" i="1"/>
  <c r="X603" i="1" s="1"/>
  <c r="X605" i="1" s="1"/>
  <c r="Y22" i="1"/>
  <c r="B61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5" i="1"/>
  <c r="BN55" i="1"/>
  <c r="H9" i="1"/>
  <c r="Y24" i="1"/>
  <c r="C612" i="1"/>
  <c r="Y59" i="1"/>
  <c r="BP58" i="1"/>
  <c r="BN58" i="1"/>
  <c r="Z58" i="1"/>
  <c r="Y60" i="1"/>
  <c r="Y64" i="1"/>
  <c r="Y65" i="1"/>
  <c r="BP62" i="1"/>
  <c r="BN62" i="1"/>
  <c r="Z62" i="1"/>
  <c r="Z64" i="1" s="1"/>
  <c r="D612" i="1"/>
  <c r="Z69" i="1"/>
  <c r="Z74" i="1" s="1"/>
  <c r="BN69" i="1"/>
  <c r="Z71" i="1"/>
  <c r="BN71" i="1"/>
  <c r="Z72" i="1"/>
  <c r="BN72" i="1"/>
  <c r="Y75" i="1"/>
  <c r="Z78" i="1"/>
  <c r="Z79" i="1" s="1"/>
  <c r="BN78" i="1"/>
  <c r="BP78" i="1"/>
  <c r="Z82" i="1"/>
  <c r="BN82" i="1"/>
  <c r="BP82" i="1"/>
  <c r="Z84" i="1"/>
  <c r="BN84" i="1"/>
  <c r="Z86" i="1"/>
  <c r="BN86" i="1"/>
  <c r="Y89" i="1"/>
  <c r="Z92" i="1"/>
  <c r="Z93" i="1" s="1"/>
  <c r="BN92" i="1"/>
  <c r="BP92" i="1"/>
  <c r="Z96" i="1"/>
  <c r="Z99" i="1" s="1"/>
  <c r="BN96" i="1"/>
  <c r="BP96" i="1"/>
  <c r="Z98" i="1"/>
  <c r="BN98" i="1"/>
  <c r="Y99" i="1"/>
  <c r="Z106" i="1"/>
  <c r="BP104" i="1"/>
  <c r="BN104" i="1"/>
  <c r="Z104" i="1"/>
  <c r="Y115" i="1"/>
  <c r="BP112" i="1"/>
  <c r="BN112" i="1"/>
  <c r="Z112" i="1"/>
  <c r="Y124" i="1"/>
  <c r="BP121" i="1"/>
  <c r="BN121" i="1"/>
  <c r="Z121" i="1"/>
  <c r="BP133" i="1"/>
  <c r="BN133" i="1"/>
  <c r="Z133" i="1"/>
  <c r="Z138" i="1" s="1"/>
  <c r="BP137" i="1"/>
  <c r="BN137" i="1"/>
  <c r="Z137" i="1"/>
  <c r="Y139" i="1"/>
  <c r="Y144" i="1"/>
  <c r="BP141" i="1"/>
  <c r="BN141" i="1"/>
  <c r="Z141" i="1"/>
  <c r="Z143" i="1" s="1"/>
  <c r="BP158" i="1"/>
  <c r="BN158" i="1"/>
  <c r="Z158" i="1"/>
  <c r="Z159" i="1" s="1"/>
  <c r="Y160" i="1"/>
  <c r="H612" i="1"/>
  <c r="Y166" i="1"/>
  <c r="BP163" i="1"/>
  <c r="BN163" i="1"/>
  <c r="Z163" i="1"/>
  <c r="BP171" i="1"/>
  <c r="BN171" i="1"/>
  <c r="Z171" i="1"/>
  <c r="BP179" i="1"/>
  <c r="BN179" i="1"/>
  <c r="Z179" i="1"/>
  <c r="I612" i="1"/>
  <c r="Y194" i="1"/>
  <c r="BP185" i="1"/>
  <c r="BN185" i="1"/>
  <c r="Z185" i="1"/>
  <c r="BP189" i="1"/>
  <c r="BN189" i="1"/>
  <c r="Z189" i="1"/>
  <c r="Y193" i="1"/>
  <c r="BP198" i="1"/>
  <c r="BN198" i="1"/>
  <c r="Z198" i="1"/>
  <c r="Z199" i="1" s="1"/>
  <c r="Y200" i="1"/>
  <c r="Y205" i="1"/>
  <c r="BP202" i="1"/>
  <c r="BN202" i="1"/>
  <c r="Z202" i="1"/>
  <c r="Z204" i="1" s="1"/>
  <c r="BP210" i="1"/>
  <c r="BN210" i="1"/>
  <c r="Z210" i="1"/>
  <c r="BP214" i="1"/>
  <c r="BN214" i="1"/>
  <c r="Z214" i="1"/>
  <c r="Y229" i="1"/>
  <c r="BP218" i="1"/>
  <c r="BN218" i="1"/>
  <c r="Z218" i="1"/>
  <c r="BP222" i="1"/>
  <c r="BN222" i="1"/>
  <c r="Z222" i="1"/>
  <c r="BP226" i="1"/>
  <c r="BN226" i="1"/>
  <c r="Z226" i="1"/>
  <c r="BP234" i="1"/>
  <c r="BN234" i="1"/>
  <c r="Z234" i="1"/>
  <c r="BP243" i="1"/>
  <c r="BN243" i="1"/>
  <c r="Z243" i="1"/>
  <c r="BP247" i="1"/>
  <c r="BN247" i="1"/>
  <c r="Z247" i="1"/>
  <c r="BP256" i="1"/>
  <c r="BN256" i="1"/>
  <c r="Z256" i="1"/>
  <c r="BP260" i="1"/>
  <c r="BN260" i="1"/>
  <c r="Z260" i="1"/>
  <c r="O612" i="1"/>
  <c r="Y270" i="1"/>
  <c r="BP265" i="1"/>
  <c r="BN265" i="1"/>
  <c r="Z265" i="1"/>
  <c r="BP269" i="1"/>
  <c r="BN269" i="1"/>
  <c r="Z269" i="1"/>
  <c r="Y271" i="1"/>
  <c r="Y275" i="1"/>
  <c r="BP274" i="1"/>
  <c r="BN274" i="1"/>
  <c r="Z274" i="1"/>
  <c r="Z275" i="1" s="1"/>
  <c r="P612" i="1"/>
  <c r="Y276" i="1"/>
  <c r="Q612" i="1"/>
  <c r="Y282" i="1"/>
  <c r="BP279" i="1"/>
  <c r="BN279" i="1"/>
  <c r="Z279" i="1"/>
  <c r="BP288" i="1"/>
  <c r="BN288" i="1"/>
  <c r="Z288" i="1"/>
  <c r="Y74" i="1"/>
  <c r="Z114" i="1"/>
  <c r="BP110" i="1"/>
  <c r="BN110" i="1"/>
  <c r="Z110" i="1"/>
  <c r="Y114" i="1"/>
  <c r="BP119" i="1"/>
  <c r="BN119" i="1"/>
  <c r="Z119" i="1"/>
  <c r="Z123" i="1" s="1"/>
  <c r="Y123" i="1"/>
  <c r="Z129" i="1"/>
  <c r="BP127" i="1"/>
  <c r="BN127" i="1"/>
  <c r="Z127" i="1"/>
  <c r="BP135" i="1"/>
  <c r="BN135" i="1"/>
  <c r="Z135" i="1"/>
  <c r="Y143" i="1"/>
  <c r="BP148" i="1"/>
  <c r="BN148" i="1"/>
  <c r="Z148" i="1"/>
  <c r="Z149" i="1" s="1"/>
  <c r="Y150" i="1"/>
  <c r="Y155" i="1"/>
  <c r="BP152" i="1"/>
  <c r="BN152" i="1"/>
  <c r="Z152" i="1"/>
  <c r="Z154" i="1" s="1"/>
  <c r="Y159" i="1"/>
  <c r="BP165" i="1"/>
  <c r="BN165" i="1"/>
  <c r="Z165" i="1"/>
  <c r="Y167" i="1"/>
  <c r="Y174" i="1"/>
  <c r="BP169" i="1"/>
  <c r="BN169" i="1"/>
  <c r="Z169" i="1"/>
  <c r="Z174" i="1" s="1"/>
  <c r="BP173" i="1"/>
  <c r="BN173" i="1"/>
  <c r="Z173" i="1"/>
  <c r="Y175" i="1"/>
  <c r="Y180" i="1"/>
  <c r="BP177" i="1"/>
  <c r="BN177" i="1"/>
  <c r="Z177" i="1"/>
  <c r="Z180" i="1" s="1"/>
  <c r="BP187" i="1"/>
  <c r="BN187" i="1"/>
  <c r="Z187" i="1"/>
  <c r="BP191" i="1"/>
  <c r="BN191" i="1"/>
  <c r="Z191" i="1"/>
  <c r="J612" i="1"/>
  <c r="Y204" i="1"/>
  <c r="BP208" i="1"/>
  <c r="BN208" i="1"/>
  <c r="Z208" i="1"/>
  <c r="Z215" i="1" s="1"/>
  <c r="BP212" i="1"/>
  <c r="BN212" i="1"/>
  <c r="Z212" i="1"/>
  <c r="BP220" i="1"/>
  <c r="BN220" i="1"/>
  <c r="Z220" i="1"/>
  <c r="BP224" i="1"/>
  <c r="BN224" i="1"/>
  <c r="Z224" i="1"/>
  <c r="BP228" i="1"/>
  <c r="BN228" i="1"/>
  <c r="Z228" i="1"/>
  <c r="Y230" i="1"/>
  <c r="Y237" i="1"/>
  <c r="BP232" i="1"/>
  <c r="BN232" i="1"/>
  <c r="Z232" i="1"/>
  <c r="Z237" i="1" s="1"/>
  <c r="BP236" i="1"/>
  <c r="BN236" i="1"/>
  <c r="Z236" i="1"/>
  <c r="Y238" i="1"/>
  <c r="K612" i="1"/>
  <c r="Y250" i="1"/>
  <c r="BP241" i="1"/>
  <c r="BN241" i="1"/>
  <c r="Z241" i="1"/>
  <c r="BP245" i="1"/>
  <c r="BN245" i="1"/>
  <c r="Z245" i="1"/>
  <c r="Y249" i="1"/>
  <c r="BP254" i="1"/>
  <c r="BN254" i="1"/>
  <c r="Z254" i="1"/>
  <c r="Z261" i="1" s="1"/>
  <c r="BP258" i="1"/>
  <c r="BN258" i="1"/>
  <c r="Z258" i="1"/>
  <c r="BP267" i="1"/>
  <c r="BN267" i="1"/>
  <c r="Z267" i="1"/>
  <c r="BP281" i="1"/>
  <c r="BN281" i="1"/>
  <c r="Z281" i="1"/>
  <c r="Y283" i="1"/>
  <c r="R612" i="1"/>
  <c r="Y291" i="1"/>
  <c r="BP286" i="1"/>
  <c r="BN286" i="1"/>
  <c r="Z286" i="1"/>
  <c r="BP290" i="1"/>
  <c r="BN290" i="1"/>
  <c r="Z290" i="1"/>
  <c r="Y292" i="1"/>
  <c r="S612" i="1"/>
  <c r="Y296" i="1"/>
  <c r="BP295" i="1"/>
  <c r="BN295" i="1"/>
  <c r="Z295" i="1"/>
  <c r="Z296" i="1" s="1"/>
  <c r="Y297" i="1"/>
  <c r="T612" i="1"/>
  <c r="Y301" i="1"/>
  <c r="BP300" i="1"/>
  <c r="BN300" i="1"/>
  <c r="Z300" i="1"/>
  <c r="Z301" i="1" s="1"/>
  <c r="Y302" i="1"/>
  <c r="Y306" i="1"/>
  <c r="Y317" i="1"/>
  <c r="Y325" i="1"/>
  <c r="Y333" i="1"/>
  <c r="Y339" i="1"/>
  <c r="Y347" i="1"/>
  <c r="Y353" i="1"/>
  <c r="Y358" i="1"/>
  <c r="Y364" i="1"/>
  <c r="Y378" i="1"/>
  <c r="Y382" i="1"/>
  <c r="Y388" i="1"/>
  <c r="Y402" i="1"/>
  <c r="BP397" i="1"/>
  <c r="BN397" i="1"/>
  <c r="Z397" i="1"/>
  <c r="Y401" i="1"/>
  <c r="BP405" i="1"/>
  <c r="BN405" i="1"/>
  <c r="Z405" i="1"/>
  <c r="Z407" i="1" s="1"/>
  <c r="BP413" i="1"/>
  <c r="BN413" i="1"/>
  <c r="Z413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BP459" i="1"/>
  <c r="BN459" i="1"/>
  <c r="Z459" i="1"/>
  <c r="Y461" i="1"/>
  <c r="Z612" i="1"/>
  <c r="Y465" i="1"/>
  <c r="BP464" i="1"/>
  <c r="BN464" i="1"/>
  <c r="Z464" i="1"/>
  <c r="Z465" i="1" s="1"/>
  <c r="Y466" i="1"/>
  <c r="Y475" i="1"/>
  <c r="BP468" i="1"/>
  <c r="BN468" i="1"/>
  <c r="Z468" i="1"/>
  <c r="BP472" i="1"/>
  <c r="BN472" i="1"/>
  <c r="Z472" i="1"/>
  <c r="BP493" i="1"/>
  <c r="BN493" i="1"/>
  <c r="Z493" i="1"/>
  <c r="Y495" i="1"/>
  <c r="BP499" i="1"/>
  <c r="BN499" i="1"/>
  <c r="Z499" i="1"/>
  <c r="Z500" i="1" s="1"/>
  <c r="Y501" i="1"/>
  <c r="Y504" i="1"/>
  <c r="BP503" i="1"/>
  <c r="BN503" i="1"/>
  <c r="Z503" i="1"/>
  <c r="Z504" i="1" s="1"/>
  <c r="Y505" i="1"/>
  <c r="AC612" i="1"/>
  <c r="Y518" i="1"/>
  <c r="BP509" i="1"/>
  <c r="BN509" i="1"/>
  <c r="Z509" i="1"/>
  <c r="BP513" i="1"/>
  <c r="BN513" i="1"/>
  <c r="Z513" i="1"/>
  <c r="BP517" i="1"/>
  <c r="BN517" i="1"/>
  <c r="Z517" i="1"/>
  <c r="Y519" i="1"/>
  <c r="Y524" i="1"/>
  <c r="BP521" i="1"/>
  <c r="BN521" i="1"/>
  <c r="Z521" i="1"/>
  <c r="Z523" i="1" s="1"/>
  <c r="BP529" i="1"/>
  <c r="BN529" i="1"/>
  <c r="Z529" i="1"/>
  <c r="BP537" i="1"/>
  <c r="BN537" i="1"/>
  <c r="Z537" i="1"/>
  <c r="Y539" i="1"/>
  <c r="Y542" i="1"/>
  <c r="BP541" i="1"/>
  <c r="BN541" i="1"/>
  <c r="Z541" i="1"/>
  <c r="Z542" i="1" s="1"/>
  <c r="Y543" i="1"/>
  <c r="BP549" i="1"/>
  <c r="BN549" i="1"/>
  <c r="Z549" i="1"/>
  <c r="Z554" i="1" s="1"/>
  <c r="BP551" i="1"/>
  <c r="BN551" i="1"/>
  <c r="Z551" i="1"/>
  <c r="BP553" i="1"/>
  <c r="BN553" i="1"/>
  <c r="Z553" i="1"/>
  <c r="Y555" i="1"/>
  <c r="Y570" i="1"/>
  <c r="BP564" i="1"/>
  <c r="BN564" i="1"/>
  <c r="Z564" i="1"/>
  <c r="Y571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83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F612" i="1"/>
  <c r="X612" i="1"/>
  <c r="E612" i="1"/>
  <c r="Y107" i="1"/>
  <c r="G612" i="1"/>
  <c r="Y149" i="1"/>
  <c r="Y199" i="1"/>
  <c r="M612" i="1"/>
  <c r="Y261" i="1"/>
  <c r="Z304" i="1"/>
  <c r="Z306" i="1" s="1"/>
  <c r="BN304" i="1"/>
  <c r="BP304" i="1"/>
  <c r="U612" i="1"/>
  <c r="Z311" i="1"/>
  <c r="Z317" i="1" s="1"/>
  <c r="BN311" i="1"/>
  <c r="Z313" i="1"/>
  <c r="BN313" i="1"/>
  <c r="Z315" i="1"/>
  <c r="BN315" i="1"/>
  <c r="Y318" i="1"/>
  <c r="Z321" i="1"/>
  <c r="Z324" i="1" s="1"/>
  <c r="BN321" i="1"/>
  <c r="Z323" i="1"/>
  <c r="BN323" i="1"/>
  <c r="Z327" i="1"/>
  <c r="Z333" i="1" s="1"/>
  <c r="BN327" i="1"/>
  <c r="BP327" i="1"/>
  <c r="Z329" i="1"/>
  <c r="BN329" i="1"/>
  <c r="Z331" i="1"/>
  <c r="BN331" i="1"/>
  <c r="Z337" i="1"/>
  <c r="Z339" i="1" s="1"/>
  <c r="BN337" i="1"/>
  <c r="Z342" i="1"/>
  <c r="BN342" i="1"/>
  <c r="BP342" i="1"/>
  <c r="Z343" i="1"/>
  <c r="BN343" i="1"/>
  <c r="Z345" i="1"/>
  <c r="BN345" i="1"/>
  <c r="Z349" i="1"/>
  <c r="Z352" i="1" s="1"/>
  <c r="BN349" i="1"/>
  <c r="BP349" i="1"/>
  <c r="Z351" i="1"/>
  <c r="BN351" i="1"/>
  <c r="Z356" i="1"/>
  <c r="Z357" i="1" s="1"/>
  <c r="BN356" i="1"/>
  <c r="BP356" i="1"/>
  <c r="Y357" i="1"/>
  <c r="Z360" i="1"/>
  <c r="BN360" i="1"/>
  <c r="BP360" i="1"/>
  <c r="Z362" i="1"/>
  <c r="BN362" i="1"/>
  <c r="Z368" i="1"/>
  <c r="Z377" i="1" s="1"/>
  <c r="BN368" i="1"/>
  <c r="BP368" i="1"/>
  <c r="Z370" i="1"/>
  <c r="BN370" i="1"/>
  <c r="Z372" i="1"/>
  <c r="BN372" i="1"/>
  <c r="Z374" i="1"/>
  <c r="BN374" i="1"/>
  <c r="Z376" i="1"/>
  <c r="BN376" i="1"/>
  <c r="Y377" i="1"/>
  <c r="Z380" i="1"/>
  <c r="Z382" i="1" s="1"/>
  <c r="BN380" i="1"/>
  <c r="BP380" i="1"/>
  <c r="Z386" i="1"/>
  <c r="Z388" i="1" s="1"/>
  <c r="BN386" i="1"/>
  <c r="Y394" i="1"/>
  <c r="Z392" i="1"/>
  <c r="Z393" i="1" s="1"/>
  <c r="BN392" i="1"/>
  <c r="Y393" i="1"/>
  <c r="BP399" i="1"/>
  <c r="BN399" i="1"/>
  <c r="Z399" i="1"/>
  <c r="Y408" i="1"/>
  <c r="Y407" i="1"/>
  <c r="Z415" i="1"/>
  <c r="BP411" i="1"/>
  <c r="BN411" i="1"/>
  <c r="Z411" i="1"/>
  <c r="Y415" i="1"/>
  <c r="BP429" i="1"/>
  <c r="BN429" i="1"/>
  <c r="Z429" i="1"/>
  <c r="Z449" i="1" s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Z460" i="1" s="1"/>
  <c r="BP470" i="1"/>
  <c r="BN470" i="1"/>
  <c r="Z470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7" i="1"/>
  <c r="BP486" i="1"/>
  <c r="BN486" i="1"/>
  <c r="Z486" i="1"/>
  <c r="Z487" i="1" s="1"/>
  <c r="Y488" i="1"/>
  <c r="AA612" i="1"/>
  <c r="Y494" i="1"/>
  <c r="BP491" i="1"/>
  <c r="BN491" i="1"/>
  <c r="Z491" i="1"/>
  <c r="Z494" i="1" s="1"/>
  <c r="Y500" i="1"/>
  <c r="BP511" i="1"/>
  <c r="BN511" i="1"/>
  <c r="Z511" i="1"/>
  <c r="BP515" i="1"/>
  <c r="BN515" i="1"/>
  <c r="Z515" i="1"/>
  <c r="Y523" i="1"/>
  <c r="BP527" i="1"/>
  <c r="BN527" i="1"/>
  <c r="Z527" i="1"/>
  <c r="Z532" i="1" s="1"/>
  <c r="BP531" i="1"/>
  <c r="BN531" i="1"/>
  <c r="Z531" i="1"/>
  <c r="Y533" i="1"/>
  <c r="Y538" i="1"/>
  <c r="BP535" i="1"/>
  <c r="BN535" i="1"/>
  <c r="Z535" i="1"/>
  <c r="Z538" i="1" s="1"/>
  <c r="AB612" i="1"/>
  <c r="Y612" i="1"/>
  <c r="Y426" i="1"/>
  <c r="Y554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82" i="1"/>
  <c r="BP578" i="1"/>
  <c r="BN578" i="1"/>
  <c r="Z578" i="1"/>
  <c r="BP580" i="1"/>
  <c r="BN580" i="1"/>
  <c r="Z580" i="1"/>
  <c r="AE612" i="1"/>
  <c r="AD612" i="1"/>
  <c r="Y589" i="1"/>
  <c r="Z363" i="1" l="1"/>
  <c r="Z346" i="1"/>
  <c r="Z570" i="1"/>
  <c r="Z474" i="1"/>
  <c r="Z270" i="1"/>
  <c r="Z229" i="1"/>
  <c r="Z193" i="1"/>
  <c r="Z59" i="1"/>
  <c r="Y606" i="1"/>
  <c r="Y603" i="1"/>
  <c r="Z582" i="1"/>
  <c r="Z518" i="1"/>
  <c r="Z401" i="1"/>
  <c r="Z291" i="1"/>
  <c r="Z249" i="1"/>
  <c r="Z282" i="1"/>
  <c r="Z166" i="1"/>
  <c r="Z88" i="1"/>
  <c r="Z607" i="1" s="1"/>
  <c r="Y602" i="1"/>
  <c r="Y604" i="1"/>
  <c r="Y605" i="1" l="1"/>
</calcChain>
</file>

<file path=xl/sharedStrings.xml><?xml version="1.0" encoding="utf-8"?>
<sst xmlns="http://schemas.openxmlformats.org/spreadsheetml/2006/main" count="2452" uniqueCount="764">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</sst>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87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0.375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960</v>
      </c>
      <c r="Y56" s="382">
        <f t="shared" si="6"/>
        <v>960</v>
      </c>
      <c r="Z56" s="36">
        <f>IFERROR(IF(Y56=0,"",ROUNDUP(Y56/H56,0)*0.00937),"")</f>
        <v>2.2488000000000001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1017.6</v>
      </c>
      <c r="BN56" s="64">
        <f t="shared" si="8"/>
        <v>1017.6</v>
      </c>
      <c r="BO56" s="64">
        <f t="shared" si="9"/>
        <v>2</v>
      </c>
      <c r="BP56" s="64">
        <f t="shared" si="10"/>
        <v>2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240</v>
      </c>
      <c r="Y59" s="383">
        <f>IFERROR(Y53/H53,"0")+IFERROR(Y54/H54,"0")+IFERROR(Y55/H55,"0")+IFERROR(Y56/H56,"0")+IFERROR(Y57/H57,"0")+IFERROR(Y58/H58,"0")</f>
        <v>240</v>
      </c>
      <c r="Z59" s="383">
        <f>IFERROR(IF(Z53="",0,Z53),"0")+IFERROR(IF(Z54="",0,Z54),"0")+IFERROR(IF(Z55="",0,Z55),"0")+IFERROR(IF(Z56="",0,Z56),"0")+IFERROR(IF(Z57="",0,Z57),"0")+IFERROR(IF(Z58="",0,Z58),"0")</f>
        <v>2.2488000000000001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960</v>
      </c>
      <c r="Y60" s="383">
        <f>IFERROR(SUM(Y53:Y58),"0")</f>
        <v>960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300</v>
      </c>
      <c r="Y69" s="382">
        <f t="shared" si="11"/>
        <v>302.40000000000003</v>
      </c>
      <c r="Z69" s="36">
        <f>IFERROR(IF(Y69=0,"",ROUNDUP(Y69/H69,0)*0.02175),"")</f>
        <v>0.60899999999999999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313.33333333333331</v>
      </c>
      <c r="BN69" s="64">
        <f t="shared" si="13"/>
        <v>315.83999999999997</v>
      </c>
      <c r="BO69" s="64">
        <f t="shared" si="14"/>
        <v>0.49603174603174593</v>
      </c>
      <c r="BP69" s="64">
        <f t="shared" si="15"/>
        <v>0.5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675</v>
      </c>
      <c r="Y73" s="382">
        <f t="shared" si="11"/>
        <v>675</v>
      </c>
      <c r="Z73" s="36">
        <f>IFERROR(IF(Y73=0,"",ROUNDUP(Y73/H73,0)*0.00937),"")</f>
        <v>1.4055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711</v>
      </c>
      <c r="BN73" s="64">
        <f t="shared" si="13"/>
        <v>711</v>
      </c>
      <c r="BO73" s="64">
        <f t="shared" si="14"/>
        <v>1.25</v>
      </c>
      <c r="BP73" s="64">
        <f t="shared" si="15"/>
        <v>1.25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177.77777777777777</v>
      </c>
      <c r="Y74" s="383">
        <f>IFERROR(Y68/H68,"0")+IFERROR(Y69/H69,"0")+IFERROR(Y70/H70,"0")+IFERROR(Y71/H71,"0")+IFERROR(Y72/H72,"0")+IFERROR(Y73/H73,"0")</f>
        <v>178</v>
      </c>
      <c r="Z74" s="383">
        <f>IFERROR(IF(Z68="",0,Z68),"0")+IFERROR(IF(Z69="",0,Z69),"0")+IFERROR(IF(Z70="",0,Z70),"0")+IFERROR(IF(Z71="",0,Z71),"0")+IFERROR(IF(Z72="",0,Z72),"0")+IFERROR(IF(Z73="",0,Z73),"0")</f>
        <v>2.0145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975</v>
      </c>
      <c r="Y75" s="383">
        <f>IFERROR(SUM(Y68:Y73),"0")</f>
        <v>977.40000000000009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70</v>
      </c>
      <c r="Y97" s="382">
        <f>IFERROR(IF(X97="",0,CEILING((X97/$H97),1)*$H97),"")</f>
        <v>75.600000000000009</v>
      </c>
      <c r="Z97" s="36">
        <f>IFERROR(IF(Y97=0,"",ROUNDUP(Y97/H97,0)*0.02175),"")</f>
        <v>0.19574999999999998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74.7</v>
      </c>
      <c r="BN97" s="64">
        <f>IFERROR(Y97*I97/H97,"0")</f>
        <v>80.676000000000016</v>
      </c>
      <c r="BO97" s="64">
        <f>IFERROR(1/J97*(X97/H97),"0")</f>
        <v>0.14880952380952378</v>
      </c>
      <c r="BP97" s="64">
        <f>IFERROR(1/J97*(Y97/H97),"0")</f>
        <v>0.1607142857142857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8.3333333333333321</v>
      </c>
      <c r="Y99" s="383">
        <f>IFERROR(Y96/H96,"0")+IFERROR(Y97/H97,"0")+IFERROR(Y98/H98,"0")</f>
        <v>9</v>
      </c>
      <c r="Z99" s="383">
        <f>IFERROR(IF(Z96="",0,Z96),"0")+IFERROR(IF(Z97="",0,Z97),"0")+IFERROR(IF(Z98="",0,Z98),"0")</f>
        <v>0.19574999999999998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70</v>
      </c>
      <c r="Y100" s="383">
        <f>IFERROR(SUM(Y96:Y98),"0")</f>
        <v>75.600000000000009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400</v>
      </c>
      <c r="Y103" s="382">
        <f>IFERROR(IF(X103="",0,CEILING((X103/$H103),1)*$H103),"")</f>
        <v>410.40000000000003</v>
      </c>
      <c r="Z103" s="36">
        <f>IFERROR(IF(Y103=0,"",ROUNDUP(Y103/H103,0)*0.02175),"")</f>
        <v>0.8264999999999999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417.77777777777777</v>
      </c>
      <c r="BN103" s="64">
        <f>IFERROR(Y103*I103/H103,"0")</f>
        <v>428.64</v>
      </c>
      <c r="BO103" s="64">
        <f>IFERROR(1/J103*(X103/H103),"0")</f>
        <v>0.66137566137566139</v>
      </c>
      <c r="BP103" s="64">
        <f>IFERROR(1/J103*(Y103/H103),"0")</f>
        <v>0.67857142857142849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364.5</v>
      </c>
      <c r="Y105" s="382">
        <f>IFERROR(IF(X105="",0,CEILING((X105/$H105),1)*$H105),"")</f>
        <v>364.5</v>
      </c>
      <c r="Z105" s="36">
        <f>IFERROR(IF(Y105=0,"",ROUNDUP(Y105/H105,0)*0.00937),"")</f>
        <v>0.75897000000000003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381.51</v>
      </c>
      <c r="BN105" s="64">
        <f>IFERROR(Y105*I105/H105,"0")</f>
        <v>381.51</v>
      </c>
      <c r="BO105" s="64">
        <f>IFERROR(1/J105*(X105/H105),"0")</f>
        <v>0.67500000000000004</v>
      </c>
      <c r="BP105" s="64">
        <f>IFERROR(1/J105*(Y105/H105),"0")</f>
        <v>0.67500000000000004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118.03703703703704</v>
      </c>
      <c r="Y106" s="383">
        <f>IFERROR(Y103/H103,"0")+IFERROR(Y104/H104,"0")+IFERROR(Y105/H105,"0")</f>
        <v>119</v>
      </c>
      <c r="Z106" s="383">
        <f>IFERROR(IF(Z103="",0,Z103),"0")+IFERROR(IF(Z104="",0,Z104),"0")+IFERROR(IF(Z105="",0,Z105),"0")</f>
        <v>1.5854699999999999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764.5</v>
      </c>
      <c r="Y107" s="383">
        <f>IFERROR(SUM(Y103:Y105),"0")</f>
        <v>774.90000000000009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100</v>
      </c>
      <c r="Y110" s="382">
        <f>IFERROR(IF(X110="",0,CEILING((X110/$H110),1)*$H110),"")</f>
        <v>100.80000000000001</v>
      </c>
      <c r="Z110" s="36">
        <f>IFERROR(IF(Y110=0,"",ROUNDUP(Y110/H110,0)*0.02175),"")</f>
        <v>0.26100000000000001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106.71428571428572</v>
      </c>
      <c r="BN110" s="64">
        <f>IFERROR(Y110*I110/H110,"0")</f>
        <v>107.56800000000001</v>
      </c>
      <c r="BO110" s="64">
        <f>IFERROR(1/J110*(X110/H110),"0")</f>
        <v>0.21258503401360543</v>
      </c>
      <c r="BP110" s="64">
        <f>IFERROR(1/J110*(Y110/H110),"0")</f>
        <v>0.21428571428571427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1012.5</v>
      </c>
      <c r="Y111" s="382">
        <f>IFERROR(IF(X111="",0,CEILING((X111/$H111),1)*$H111),"")</f>
        <v>1012.5000000000001</v>
      </c>
      <c r="Z111" s="36">
        <f>IFERROR(IF(Y111=0,"",ROUNDUP(Y111/H111,0)*0.00753),"")</f>
        <v>2.82375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1114.5</v>
      </c>
      <c r="BN111" s="64">
        <f>IFERROR(Y111*I111/H111,"0")</f>
        <v>1114.5</v>
      </c>
      <c r="BO111" s="64">
        <f>IFERROR(1/J111*(X111/H111),"0")</f>
        <v>2.4038461538461537</v>
      </c>
      <c r="BP111" s="64">
        <f>IFERROR(1/J111*(Y111/H111),"0")</f>
        <v>2.4038461538461537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386.90476190476193</v>
      </c>
      <c r="Y114" s="383">
        <f>IFERROR(Y109/H109,"0")+IFERROR(Y110/H110,"0")+IFERROR(Y111/H111,"0")+IFERROR(Y112/H112,"0")+IFERROR(Y113/H113,"0")</f>
        <v>387</v>
      </c>
      <c r="Z114" s="383">
        <f>IFERROR(IF(Z109="",0,Z109),"0")+IFERROR(IF(Z110="",0,Z110),"0")+IFERROR(IF(Z111="",0,Z111),"0")+IFERROR(IF(Z112="",0,Z112),"0")+IFERROR(IF(Z113="",0,Z113),"0")</f>
        <v>3.0847500000000001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1112.5</v>
      </c>
      <c r="Y115" s="383">
        <f>IFERROR(SUM(Y109:Y113),"0")</f>
        <v>1113.3000000000002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30</v>
      </c>
      <c r="Y119" s="382">
        <f>IFERROR(IF(X119="",0,CEILING((X119/$H119),1)*$H119),"")</f>
        <v>33.599999999999994</v>
      </c>
      <c r="Z119" s="36">
        <f>IFERROR(IF(Y119=0,"",ROUNDUP(Y119/H119,0)*0.02175),"")</f>
        <v>6.5250000000000002E-2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31.285714285714285</v>
      </c>
      <c r="BN119" s="64">
        <f>IFERROR(Y119*I119/H119,"0")</f>
        <v>35.039999999999992</v>
      </c>
      <c r="BO119" s="64">
        <f>IFERROR(1/J119*(X119/H119),"0")</f>
        <v>4.7831632653061229E-2</v>
      </c>
      <c r="BP119" s="64">
        <f>IFERROR(1/J119*(Y119/H119),"0")</f>
        <v>5.3571428571428562E-2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1080</v>
      </c>
      <c r="Y121" s="382">
        <f>IFERROR(IF(X121="",0,CEILING((X121/$H121),1)*$H121),"")</f>
        <v>1080</v>
      </c>
      <c r="Z121" s="36">
        <f>IFERROR(IF(Y121=0,"",ROUNDUP(Y121/H121,0)*0.00937),"")</f>
        <v>2.2488000000000001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1137.5999999999999</v>
      </c>
      <c r="BN121" s="64">
        <f>IFERROR(Y121*I121/H121,"0")</f>
        <v>1137.5999999999999</v>
      </c>
      <c r="BO121" s="64">
        <f>IFERROR(1/J121*(X121/H121),"0")</f>
        <v>2</v>
      </c>
      <c r="BP121" s="64">
        <f>IFERROR(1/J121*(Y121/H121),"0")</f>
        <v>2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242.67857142857142</v>
      </c>
      <c r="Y123" s="383">
        <f>IFERROR(Y118/H118,"0")+IFERROR(Y119/H119,"0")+IFERROR(Y120/H120,"0")+IFERROR(Y121/H121,"0")+IFERROR(Y122/H122,"0")</f>
        <v>243</v>
      </c>
      <c r="Z123" s="383">
        <f>IFERROR(IF(Z118="",0,Z118),"0")+IFERROR(IF(Z119="",0,Z119),"0")+IFERROR(IF(Z120="",0,Z120),"0")+IFERROR(IF(Z121="",0,Z121),"0")+IFERROR(IF(Z122="",0,Z122),"0")</f>
        <v>2.3140499999999999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1110</v>
      </c>
      <c r="Y124" s="383">
        <f>IFERROR(SUM(Y118:Y122),"0")</f>
        <v>1113.5999999999999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200</v>
      </c>
      <c r="Y133" s="382">
        <f t="shared" si="21"/>
        <v>201.60000000000002</v>
      </c>
      <c r="Z133" s="36">
        <f>IFERROR(IF(Y133=0,"",ROUNDUP(Y133/H133,0)*0.02175),"")</f>
        <v>0.52200000000000002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213.28571428571431</v>
      </c>
      <c r="BN133" s="64">
        <f t="shared" si="23"/>
        <v>214.99200000000002</v>
      </c>
      <c r="BO133" s="64">
        <f t="shared" si="24"/>
        <v>0.42517006802721086</v>
      </c>
      <c r="BP133" s="64">
        <f t="shared" si="25"/>
        <v>0.42857142857142855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510.3</v>
      </c>
      <c r="Y135" s="382">
        <f t="shared" si="21"/>
        <v>510.3</v>
      </c>
      <c r="Z135" s="36">
        <f>IFERROR(IF(Y135=0,"",ROUNDUP(Y135/H135,0)*0.00753),"")</f>
        <v>1.42317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561.70799999999997</v>
      </c>
      <c r="BN135" s="64">
        <f t="shared" si="23"/>
        <v>561.70799999999997</v>
      </c>
      <c r="BO135" s="64">
        <f t="shared" si="24"/>
        <v>1.2115384615384615</v>
      </c>
      <c r="BP135" s="64">
        <f t="shared" si="25"/>
        <v>1.2115384615384615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15</v>
      </c>
      <c r="Y136" s="382">
        <f t="shared" si="21"/>
        <v>16.2</v>
      </c>
      <c r="Z136" s="36">
        <f>IFERROR(IF(Y136=0,"",ROUNDUP(Y136/H136,0)*0.00753),"")</f>
        <v>6.7769999999999997E-2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16.666666666666668</v>
      </c>
      <c r="BN136" s="64">
        <f t="shared" si="23"/>
        <v>18</v>
      </c>
      <c r="BO136" s="64">
        <f t="shared" si="24"/>
        <v>5.3418803418803423E-2</v>
      </c>
      <c r="BP136" s="64">
        <f t="shared" si="25"/>
        <v>5.7692307692307689E-2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221.14285714285714</v>
      </c>
      <c r="Y138" s="383">
        <f>IFERROR(Y132/H132,"0")+IFERROR(Y133/H133,"0")+IFERROR(Y134/H134,"0")+IFERROR(Y135/H135,"0")+IFERROR(Y136/H136,"0")+IFERROR(Y137/H137,"0")</f>
        <v>222</v>
      </c>
      <c r="Z138" s="383">
        <f>IFERROR(IF(Z132="",0,Z132),"0")+IFERROR(IF(Z133="",0,Z133),"0")+IFERROR(IF(Z134="",0,Z134),"0")+IFERROR(IF(Z135="",0,Z135),"0")+IFERROR(IF(Z136="",0,Z136),"0")+IFERROR(IF(Z137="",0,Z137),"0")</f>
        <v>2.01294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725.3</v>
      </c>
      <c r="Y139" s="383">
        <f>IFERROR(SUM(Y132:Y137),"0")</f>
        <v>728.10000000000014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88</v>
      </c>
      <c r="Y147" s="382">
        <f>IFERROR(IF(X147="",0,CEILING((X147/$H147),1)*$H147),"")</f>
        <v>89.600000000000009</v>
      </c>
      <c r="Z147" s="36">
        <f>IFERROR(IF(Y147=0,"",ROUNDUP(Y147/H147,0)*0.00753),"")</f>
        <v>0.21084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93.499999999999986</v>
      </c>
      <c r="BN147" s="64">
        <f>IFERROR(Y147*I147/H147,"0")</f>
        <v>95.2</v>
      </c>
      <c r="BO147" s="64">
        <f>IFERROR(1/J147*(X147/H147),"0")</f>
        <v>0.17628205128205127</v>
      </c>
      <c r="BP147" s="64">
        <f>IFERROR(1/J147*(Y147/H147),"0")</f>
        <v>0.17948717948717949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27.5</v>
      </c>
      <c r="Y149" s="383">
        <f>IFERROR(Y147/H147,"0")+IFERROR(Y148/H148,"0")</f>
        <v>28</v>
      </c>
      <c r="Z149" s="383">
        <f>IFERROR(IF(Z147="",0,Z147),"0")+IFERROR(IF(Z148="",0,Z148),"0")</f>
        <v>0.21084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88</v>
      </c>
      <c r="Y150" s="383">
        <f>IFERROR(SUM(Y147:Y148),"0")</f>
        <v>89.600000000000009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52.5</v>
      </c>
      <c r="Y153" s="382">
        <f>IFERROR(IF(X153="",0,CEILING((X153/$H153),1)*$H153),"")</f>
        <v>53.199999999999996</v>
      </c>
      <c r="Z153" s="36">
        <f>IFERROR(IF(Y153=0,"",ROUNDUP(Y153/H153,0)*0.00753),"")</f>
        <v>0.14307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57.900000000000006</v>
      </c>
      <c r="BN153" s="64">
        <f>IFERROR(Y153*I153/H153,"0")</f>
        <v>58.672000000000004</v>
      </c>
      <c r="BO153" s="64">
        <f>IFERROR(1/J153*(X153/H153),"0")</f>
        <v>0.12019230769230768</v>
      </c>
      <c r="BP153" s="64">
        <f>IFERROR(1/J153*(Y153/H153),"0")</f>
        <v>0.12179487179487179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18.75</v>
      </c>
      <c r="Y154" s="383">
        <f>IFERROR(Y152/H152,"0")+IFERROR(Y153/H153,"0")</f>
        <v>19</v>
      </c>
      <c r="Z154" s="383">
        <f>IFERROR(IF(Z152="",0,Z152),"0")+IFERROR(IF(Z153="",0,Z153),"0")</f>
        <v>0.14307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52.5</v>
      </c>
      <c r="Y155" s="383">
        <f>IFERROR(SUM(Y152:Y153),"0")</f>
        <v>53.199999999999996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72.600000000000009</v>
      </c>
      <c r="Y157" s="382">
        <f>IFERROR(IF(X157="",0,CEILING((X157/$H157),1)*$H157),"")</f>
        <v>73.92</v>
      </c>
      <c r="Z157" s="36">
        <f>IFERROR(IF(Y157=0,"",ROUNDUP(Y157/H157,0)*0.00753),"")</f>
        <v>0.21084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80.52000000000001</v>
      </c>
      <c r="BN157" s="64">
        <f>IFERROR(Y157*I157/H157,"0")</f>
        <v>81.983999999999995</v>
      </c>
      <c r="BO157" s="64">
        <f>IFERROR(1/J157*(X157/H157),"0")</f>
        <v>0.17628205128205129</v>
      </c>
      <c r="BP157" s="64">
        <f>IFERROR(1/J157*(Y157/H157),"0")</f>
        <v>0.17948717948717949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27.500000000000004</v>
      </c>
      <c r="Y159" s="383">
        <f>IFERROR(Y157/H157,"0")+IFERROR(Y158/H158,"0")</f>
        <v>28</v>
      </c>
      <c r="Z159" s="383">
        <f>IFERROR(IF(Z157="",0,Z157),"0")+IFERROR(IF(Z158="",0,Z158),"0")</f>
        <v>0.21084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72.600000000000009</v>
      </c>
      <c r="Y160" s="383">
        <f>IFERROR(SUM(Y157:Y158),"0")</f>
        <v>73.92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60</v>
      </c>
      <c r="Y164" s="382">
        <f>IFERROR(IF(X164="",0,CEILING((X164/$H164),1)*$H164),"")</f>
        <v>60</v>
      </c>
      <c r="Z164" s="36">
        <f>IFERROR(IF(Y164=0,"",ROUNDUP(Y164/H164,0)*0.00753),"")</f>
        <v>0.15060000000000001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64</v>
      </c>
      <c r="BN164" s="64">
        <f>IFERROR(Y164*I164/H164,"0")</f>
        <v>64</v>
      </c>
      <c r="BO164" s="64">
        <f>IFERROR(1/J164*(X164/H164),"0")</f>
        <v>0.12820512820512819</v>
      </c>
      <c r="BP164" s="64">
        <f>IFERROR(1/J164*(Y164/H164),"0")</f>
        <v>0.12820512820512819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20</v>
      </c>
      <c r="Y166" s="383">
        <f>IFERROR(Y163/H163,"0")+IFERROR(Y164/H164,"0")+IFERROR(Y165/H165,"0")</f>
        <v>20</v>
      </c>
      <c r="Z166" s="383">
        <f>IFERROR(IF(Z163="",0,Z163),"0")+IFERROR(IF(Z164="",0,Z164),"0")+IFERROR(IF(Z165="",0,Z165),"0")</f>
        <v>0.15060000000000001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60</v>
      </c>
      <c r="Y167" s="383">
        <f>IFERROR(SUM(Y163:Y165),"0")</f>
        <v>60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100</v>
      </c>
      <c r="Y177" s="382">
        <f>IFERROR(IF(X177="",0,CEILING((X177/$H177),1)*$H177),"")</f>
        <v>100.80000000000001</v>
      </c>
      <c r="Z177" s="36">
        <f>IFERROR(IF(Y177=0,"",ROUNDUP(Y177/H177,0)*0.02175),"")</f>
        <v>0.26100000000000001</v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106.71428571428572</v>
      </c>
      <c r="BN177" s="64">
        <f>IFERROR(Y177*I177/H177,"0")</f>
        <v>107.56800000000001</v>
      </c>
      <c r="BO177" s="64">
        <f>IFERROR(1/J177*(X177/H177),"0")</f>
        <v>0.21258503401360543</v>
      </c>
      <c r="BP177" s="64">
        <f>IFERROR(1/J177*(Y177/H177),"0")</f>
        <v>0.21428571428571427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11.904761904761905</v>
      </c>
      <c r="Y180" s="383">
        <f>IFERROR(Y177/H177,"0")+IFERROR(Y178/H178,"0")+IFERROR(Y179/H179,"0")</f>
        <v>12</v>
      </c>
      <c r="Z180" s="383">
        <f>IFERROR(IF(Z177="",0,Z177),"0")+IFERROR(IF(Z178="",0,Z178),"0")+IFERROR(IF(Z179="",0,Z179),"0")</f>
        <v>0.26100000000000001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100</v>
      </c>
      <c r="Y181" s="383">
        <f>IFERROR(SUM(Y177:Y179),"0")</f>
        <v>100.80000000000001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50</v>
      </c>
      <c r="Y185" s="382">
        <f t="shared" ref="Y185:Y192" si="26">IFERROR(IF(X185="",0,CEILING((X185/$H185),1)*$H185),"")</f>
        <v>50.400000000000006</v>
      </c>
      <c r="Z185" s="36">
        <f>IFERROR(IF(Y185=0,"",ROUNDUP(Y185/H185,0)*0.00753),"")</f>
        <v>9.0359999999999996E-2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53.095238095238095</v>
      </c>
      <c r="BN185" s="64">
        <f t="shared" ref="BN185:BN192" si="28">IFERROR(Y185*I185/H185,"0")</f>
        <v>53.52</v>
      </c>
      <c r="BO185" s="64">
        <f t="shared" ref="BO185:BO192" si="29">IFERROR(1/J185*(X185/H185),"0")</f>
        <v>7.6312576312576319E-2</v>
      </c>
      <c r="BP185" s="64">
        <f t="shared" ref="BP185:BP192" si="30">IFERROR(1/J185*(Y185/H185),"0")</f>
        <v>7.6923076923076927E-2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60</v>
      </c>
      <c r="Y187" s="382">
        <f t="shared" si="26"/>
        <v>63</v>
      </c>
      <c r="Z187" s="36">
        <f>IFERROR(IF(Y187=0,"",ROUNDUP(Y187/H187,0)*0.00753),"")</f>
        <v>0.11295000000000001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62.857142857142854</v>
      </c>
      <c r="BN187" s="64">
        <f t="shared" si="28"/>
        <v>66.000000000000014</v>
      </c>
      <c r="BO187" s="64">
        <f t="shared" si="29"/>
        <v>9.1575091575091569E-2</v>
      </c>
      <c r="BP187" s="64">
        <f t="shared" si="30"/>
        <v>9.6153846153846145E-2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45.5</v>
      </c>
      <c r="Y188" s="382">
        <f t="shared" si="26"/>
        <v>46.2</v>
      </c>
      <c r="Z188" s="36">
        <f>IFERROR(IF(Y188=0,"",ROUNDUP(Y188/H188,0)*0.00502),"")</f>
        <v>0.11044000000000001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48.316666666666663</v>
      </c>
      <c r="BN188" s="64">
        <f t="shared" si="28"/>
        <v>49.06</v>
      </c>
      <c r="BO188" s="64">
        <f t="shared" si="29"/>
        <v>9.2592592592592587E-2</v>
      </c>
      <c r="BP188" s="64">
        <f t="shared" si="30"/>
        <v>9.401709401709403E-2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47.857142857142854</v>
      </c>
      <c r="Y193" s="383">
        <f>IFERROR(Y185/H185,"0")+IFERROR(Y186/H186,"0")+IFERROR(Y187/H187,"0")+IFERROR(Y188/H188,"0")+IFERROR(Y189/H189,"0")+IFERROR(Y190/H190,"0")+IFERROR(Y191/H191,"0")+IFERROR(Y192/H192,"0")</f>
        <v>49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0.31374999999999997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155.5</v>
      </c>
      <c r="Y194" s="383">
        <f>IFERROR(SUM(Y185:Y192),"0")</f>
        <v>159.60000000000002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40</v>
      </c>
      <c r="Y210" s="382">
        <f t="shared" si="31"/>
        <v>43.2</v>
      </c>
      <c r="Z210" s="36">
        <f>IFERROR(IF(Y210=0,"",ROUNDUP(Y210/H210,0)*0.00937),"")</f>
        <v>7.4959999999999999E-2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41.555555555555557</v>
      </c>
      <c r="BN210" s="64">
        <f t="shared" si="33"/>
        <v>44.88</v>
      </c>
      <c r="BO210" s="64">
        <f t="shared" si="34"/>
        <v>6.1728395061728385E-2</v>
      </c>
      <c r="BP210" s="64">
        <f t="shared" si="35"/>
        <v>6.6666666666666666E-2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7.4074074074074066</v>
      </c>
      <c r="Y215" s="383">
        <f>IFERROR(Y207/H207,"0")+IFERROR(Y208/H208,"0")+IFERROR(Y209/H209,"0")+IFERROR(Y210/H210,"0")+IFERROR(Y211/H211,"0")+IFERROR(Y212/H212,"0")+IFERROR(Y213/H213,"0")+IFERROR(Y214/H214,"0")</f>
        <v>8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7.4959999999999999E-2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40</v>
      </c>
      <c r="Y216" s="383">
        <f>IFERROR(SUM(Y207:Y214),"0")</f>
        <v>43.2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120</v>
      </c>
      <c r="Y221" s="382">
        <f t="shared" si="36"/>
        <v>121.79999999999998</v>
      </c>
      <c r="Z221" s="36">
        <f>IFERROR(IF(Y221=0,"",ROUNDUP(Y221/H221,0)*0.02175),"")</f>
        <v>0.30449999999999999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127.77931034482758</v>
      </c>
      <c r="BN221" s="64">
        <f t="shared" si="38"/>
        <v>129.69599999999997</v>
      </c>
      <c r="BO221" s="64">
        <f t="shared" si="39"/>
        <v>0.24630541871921183</v>
      </c>
      <c r="BP221" s="64">
        <f t="shared" si="40"/>
        <v>0.25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384</v>
      </c>
      <c r="Y222" s="382">
        <f t="shared" si="36"/>
        <v>384</v>
      </c>
      <c r="Z222" s="36">
        <f t="shared" ref="Z222:Z228" si="41">IFERROR(IF(Y222=0,"",ROUNDUP(Y222/H222,0)*0.00753),"")</f>
        <v>1.2048000000000001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430.40000000000003</v>
      </c>
      <c r="BN222" s="64">
        <f t="shared" si="38"/>
        <v>430.40000000000003</v>
      </c>
      <c r="BO222" s="64">
        <f t="shared" si="39"/>
        <v>1.0256410256410255</v>
      </c>
      <c r="BP222" s="64">
        <f t="shared" si="40"/>
        <v>1.0256410256410255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405.6</v>
      </c>
      <c r="Y224" s="382">
        <f t="shared" si="36"/>
        <v>405.59999999999997</v>
      </c>
      <c r="Z224" s="36">
        <f t="shared" si="41"/>
        <v>1.27257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451.56800000000004</v>
      </c>
      <c r="BN224" s="64">
        <f t="shared" si="38"/>
        <v>451.56799999999998</v>
      </c>
      <c r="BO224" s="64">
        <f t="shared" si="39"/>
        <v>1.0833333333333335</v>
      </c>
      <c r="BP224" s="64">
        <f t="shared" si="40"/>
        <v>1.0833333333333333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60</v>
      </c>
      <c r="Y227" s="382">
        <f t="shared" si="36"/>
        <v>60</v>
      </c>
      <c r="Z227" s="36">
        <f t="shared" si="41"/>
        <v>0.18825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66.800000000000011</v>
      </c>
      <c r="BN227" s="64">
        <f t="shared" si="38"/>
        <v>66.800000000000011</v>
      </c>
      <c r="BO227" s="64">
        <f t="shared" si="39"/>
        <v>0.16025641025641024</v>
      </c>
      <c r="BP227" s="64">
        <f t="shared" si="40"/>
        <v>0.16025641025641024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80</v>
      </c>
      <c r="Y228" s="382">
        <f t="shared" si="36"/>
        <v>81.599999999999994</v>
      </c>
      <c r="Z228" s="36">
        <f t="shared" si="41"/>
        <v>0.25602000000000003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89.26666666666668</v>
      </c>
      <c r="BN228" s="64">
        <f t="shared" si="38"/>
        <v>91.051999999999992</v>
      </c>
      <c r="BO228" s="64">
        <f t="shared" si="39"/>
        <v>0.21367521367521369</v>
      </c>
      <c r="BP228" s="64">
        <f t="shared" si="40"/>
        <v>0.21794871794871795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401.12643678160924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402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3.22614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1049.5999999999999</v>
      </c>
      <c r="Y230" s="383">
        <f>IFERROR(SUM(Y218:Y228),"0")</f>
        <v>1052.9999999999998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36</v>
      </c>
      <c r="Y235" s="382">
        <f>IFERROR(IF(X235="",0,CEILING((X235/$H235),1)*$H235),"")</f>
        <v>36</v>
      </c>
      <c r="Z235" s="36">
        <f>IFERROR(IF(Y235=0,"",ROUNDUP(Y235/H235,0)*0.00753),"")</f>
        <v>0.11295000000000001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40.080000000000005</v>
      </c>
      <c r="BN235" s="64">
        <f>IFERROR(Y235*I235/H235,"0")</f>
        <v>40.080000000000005</v>
      </c>
      <c r="BO235" s="64">
        <f>IFERROR(1/J235*(X235/H235),"0")</f>
        <v>9.6153846153846145E-2</v>
      </c>
      <c r="BP235" s="64">
        <f>IFERROR(1/J235*(Y235/H235),"0")</f>
        <v>9.6153846153846145E-2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15</v>
      </c>
      <c r="Y237" s="383">
        <f>IFERROR(Y232/H232,"0")+IFERROR(Y233/H233,"0")+IFERROR(Y234/H234,"0")+IFERROR(Y235/H235,"0")+IFERROR(Y236/H236,"0")</f>
        <v>15</v>
      </c>
      <c r="Z237" s="383">
        <f>IFERROR(IF(Z232="",0,Z232),"0")+IFERROR(IF(Z233="",0,Z233),"0")+IFERROR(IF(Z234="",0,Z234),"0")+IFERROR(IF(Z235="",0,Z235),"0")+IFERROR(IF(Z236="",0,Z236),"0")</f>
        <v>0.11295000000000001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36</v>
      </c>
      <c r="Y238" s="383">
        <f>IFERROR(SUM(Y232:Y236),"0")</f>
        <v>36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350</v>
      </c>
      <c r="Y245" s="382">
        <f t="shared" si="42"/>
        <v>359.59999999999997</v>
      </c>
      <c r="Z245" s="36">
        <f>IFERROR(IF(Y245=0,"",ROUNDUP(Y245/H245,0)*0.02175),"")</f>
        <v>0.6742499999999999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364.48275862068965</v>
      </c>
      <c r="BN245" s="64">
        <f t="shared" si="44"/>
        <v>374.48</v>
      </c>
      <c r="BO245" s="64">
        <f t="shared" si="45"/>
        <v>0.5387931034482758</v>
      </c>
      <c r="BP245" s="64">
        <f t="shared" si="46"/>
        <v>0.55357142857142849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30.172413793103448</v>
      </c>
      <c r="Y249" s="383">
        <f>IFERROR(Y241/H241,"0")+IFERROR(Y242/H242,"0")+IFERROR(Y243/H243,"0")+IFERROR(Y244/H244,"0")+IFERROR(Y245/H245,"0")+IFERROR(Y246/H246,"0")+IFERROR(Y247/H247,"0")+IFERROR(Y248/H248,"0")</f>
        <v>30.999999999999996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0.6742499999999999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350</v>
      </c>
      <c r="Y250" s="383">
        <f>IFERROR(SUM(Y241:Y248),"0")</f>
        <v>359.59999999999997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30</v>
      </c>
      <c r="Y254" s="382">
        <f t="shared" si="47"/>
        <v>34.799999999999997</v>
      </c>
      <c r="Z254" s="36">
        <f>IFERROR(IF(Y254=0,"",ROUNDUP(Y254/H254,0)*0.02175),"")</f>
        <v>6.5250000000000002E-2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31.241379310344826</v>
      </c>
      <c r="BN254" s="64">
        <f t="shared" si="49"/>
        <v>36.239999999999995</v>
      </c>
      <c r="BO254" s="64">
        <f t="shared" si="50"/>
        <v>4.6182266009852216E-2</v>
      </c>
      <c r="BP254" s="64">
        <f t="shared" si="51"/>
        <v>5.3571428571428568E-2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100</v>
      </c>
      <c r="Y257" s="382">
        <f t="shared" si="47"/>
        <v>100</v>
      </c>
      <c r="Z257" s="36">
        <f>IFERROR(IF(Y257=0,"",ROUNDUP(Y257/H257,0)*0.00937),"")</f>
        <v>0.23424999999999999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106</v>
      </c>
      <c r="BN257" s="64">
        <f t="shared" si="49"/>
        <v>106</v>
      </c>
      <c r="BO257" s="64">
        <f t="shared" si="50"/>
        <v>0.20833333333333334</v>
      </c>
      <c r="BP257" s="64">
        <f t="shared" si="51"/>
        <v>0.20833333333333334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32</v>
      </c>
      <c r="Y260" s="382">
        <f t="shared" si="47"/>
        <v>32</v>
      </c>
      <c r="Z260" s="36">
        <f>IFERROR(IF(Y260=0,"",ROUNDUP(Y260/H260,0)*0.00937),"")</f>
        <v>7.4959999999999999E-2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33.92</v>
      </c>
      <c r="BN260" s="64">
        <f t="shared" si="49"/>
        <v>33.92</v>
      </c>
      <c r="BO260" s="64">
        <f t="shared" si="50"/>
        <v>6.6666666666666666E-2</v>
      </c>
      <c r="BP260" s="64">
        <f t="shared" si="51"/>
        <v>6.6666666666666666E-2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35.586206896551722</v>
      </c>
      <c r="Y261" s="383">
        <f>IFERROR(Y253/H253,"0")+IFERROR(Y254/H254,"0")+IFERROR(Y255/H255,"0")+IFERROR(Y256/H256,"0")+IFERROR(Y257/H257,"0")+IFERROR(Y258/H258,"0")+IFERROR(Y259/H259,"0")+IFERROR(Y260/H260,"0")</f>
        <v>36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0.37446000000000002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162</v>
      </c>
      <c r="Y262" s="383">
        <f>IFERROR(SUM(Y253:Y260),"0")</f>
        <v>166.8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80</v>
      </c>
      <c r="Y289" s="382">
        <f>IFERROR(IF(X289="",0,CEILING((X289/$H289),1)*$H289),"")</f>
        <v>81.599999999999994</v>
      </c>
      <c r="Z289" s="36">
        <f>IFERROR(IF(Y289=0,"",ROUNDUP(Y289/H289,0)*0.00753),"")</f>
        <v>0.25602000000000003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86.666666666666671</v>
      </c>
      <c r="BN289" s="64">
        <f>IFERROR(Y289*I289/H289,"0")</f>
        <v>88.4</v>
      </c>
      <c r="BO289" s="64">
        <f>IFERROR(1/J289*(X289/H289),"0")</f>
        <v>0.21367521367521369</v>
      </c>
      <c r="BP289" s="64">
        <f>IFERROR(1/J289*(Y289/H289),"0")</f>
        <v>0.21794871794871795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33.333333333333336</v>
      </c>
      <c r="Y291" s="383">
        <f>IFERROR(Y286/H286,"0")+IFERROR(Y287/H287,"0")+IFERROR(Y288/H288,"0")+IFERROR(Y289/H289,"0")+IFERROR(Y290/H290,"0")</f>
        <v>34</v>
      </c>
      <c r="Z291" s="383">
        <f>IFERROR(IF(Z286="",0,Z286),"0")+IFERROR(IF(Z287="",0,Z287),"0")+IFERROR(IF(Z288="",0,Z288),"0")+IFERROR(IF(Z289="",0,Z289),"0")+IFERROR(IF(Z290="",0,Z290),"0")</f>
        <v>0.25602000000000003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80</v>
      </c>
      <c r="Y292" s="383">
        <f>IFERROR(SUM(Y286:Y290),"0")</f>
        <v>81.599999999999994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105</v>
      </c>
      <c r="Y304" s="382">
        <f>IFERROR(IF(X304="",0,CEILING((X304/$H304),1)*$H304),"")</f>
        <v>105</v>
      </c>
      <c r="Z304" s="36">
        <f>IFERROR(IF(Y304=0,"",ROUNDUP(Y304/H304,0)*0.00502),"")</f>
        <v>0.251</v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110.00000000000001</v>
      </c>
      <c r="BN304" s="64">
        <f>IFERROR(Y304*I304/H304,"0")</f>
        <v>110.00000000000001</v>
      </c>
      <c r="BO304" s="64">
        <f>IFERROR(1/J304*(X304/H304),"0")</f>
        <v>0.21367521367521369</v>
      </c>
      <c r="BP304" s="64">
        <f>IFERROR(1/J304*(Y304/H304),"0")</f>
        <v>0.21367521367521369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50</v>
      </c>
      <c r="Y306" s="383">
        <f>IFERROR(Y304/H304,"0")+IFERROR(Y305/H305,"0")</f>
        <v>50</v>
      </c>
      <c r="Z306" s="383">
        <f>IFERROR(IF(Z304="",0,Z304),"0")+IFERROR(IF(Z305="",0,Z305),"0")</f>
        <v>0.251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105</v>
      </c>
      <c r="Y307" s="383">
        <f>IFERROR(SUM(Y304:Y305),"0")</f>
        <v>105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150</v>
      </c>
      <c r="Y337" s="382">
        <f>IFERROR(IF(X337="",0,CEILING((X337/$H337),1)*$H337),"")</f>
        <v>156</v>
      </c>
      <c r="Z337" s="36">
        <f>IFERROR(IF(Y337=0,"",ROUNDUP(Y337/H337,0)*0.02175),"")</f>
        <v>0.43499999999999994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160.84615384615387</v>
      </c>
      <c r="BN337" s="64">
        <f>IFERROR(Y337*I337/H337,"0")</f>
        <v>167.28000000000003</v>
      </c>
      <c r="BO337" s="64">
        <f>IFERROR(1/J337*(X337/H337),"0")</f>
        <v>0.34340659340659335</v>
      </c>
      <c r="BP337" s="64">
        <f>IFERROR(1/J337*(Y337/H337),"0")</f>
        <v>0.3571428571428571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19.23076923076923</v>
      </c>
      <c r="Y339" s="383">
        <f>IFERROR(Y336/H336,"0")+IFERROR(Y337/H337,"0")+IFERROR(Y338/H338,"0")</f>
        <v>20</v>
      </c>
      <c r="Z339" s="383">
        <f>IFERROR(IF(Z336="",0,Z336),"0")+IFERROR(IF(Z337="",0,Z337),"0")+IFERROR(IF(Z338="",0,Z338),"0")</f>
        <v>0.43499999999999994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150</v>
      </c>
      <c r="Y340" s="383">
        <f>IFERROR(SUM(Y336:Y338),"0")</f>
        <v>156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1260</v>
      </c>
      <c r="Y361" s="382">
        <f>IFERROR(IF(X361="",0,CEILING((X361/$H361),1)*$H361),"")</f>
        <v>1260</v>
      </c>
      <c r="Z361" s="36">
        <f>IFERROR(IF(Y361=0,"",ROUNDUP(Y361/H361,0)*0.00753),"")</f>
        <v>4.5179999999999998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1423.1999999999998</v>
      </c>
      <c r="BN361" s="64">
        <f>IFERROR(Y361*I361/H361,"0")</f>
        <v>1423.1999999999998</v>
      </c>
      <c r="BO361" s="64">
        <f>IFERROR(1/J361*(X361/H361),"0")</f>
        <v>3.8461538461538458</v>
      </c>
      <c r="BP361" s="64">
        <f>IFERROR(1/J361*(Y361/H361),"0")</f>
        <v>3.8461538461538458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1155</v>
      </c>
      <c r="Y362" s="382">
        <f>IFERROR(IF(X362="",0,CEILING((X362/$H362),1)*$H362),"")</f>
        <v>1155</v>
      </c>
      <c r="Z362" s="36">
        <f>IFERROR(IF(Y362=0,"",ROUNDUP(Y362/H362,0)*0.00753),"")</f>
        <v>4.1414999999999997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1297.9999999999998</v>
      </c>
      <c r="BN362" s="64">
        <f>IFERROR(Y362*I362/H362,"0")</f>
        <v>1297.9999999999998</v>
      </c>
      <c r="BO362" s="64">
        <f>IFERROR(1/J362*(X362/H362),"0")</f>
        <v>3.5256410256410255</v>
      </c>
      <c r="BP362" s="64">
        <f>IFERROR(1/J362*(Y362/H362),"0")</f>
        <v>3.5256410256410255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1150</v>
      </c>
      <c r="Y363" s="383">
        <f>IFERROR(Y360/H360,"0")+IFERROR(Y361/H361,"0")+IFERROR(Y362/H362,"0")</f>
        <v>1150</v>
      </c>
      <c r="Z363" s="383">
        <f>IFERROR(IF(Z360="",0,Z360),"0")+IFERROR(IF(Z361="",0,Z361),"0")+IFERROR(IF(Z362="",0,Z362),"0")</f>
        <v>8.6594999999999995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2415</v>
      </c>
      <c r="Y364" s="383">
        <f>IFERROR(SUM(Y360:Y362),"0")</f>
        <v>2415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2000</v>
      </c>
      <c r="Y368" s="382">
        <f t="shared" ref="Y368:Y376" si="62">IFERROR(IF(X368="",0,CEILING((X368/$H368),1)*$H368),"")</f>
        <v>2010</v>
      </c>
      <c r="Z368" s="36">
        <f>IFERROR(IF(Y368=0,"",ROUNDUP(Y368/H368,0)*0.02175),"")</f>
        <v>2.9144999999999999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2064</v>
      </c>
      <c r="BN368" s="64">
        <f t="shared" ref="BN368:BN376" si="64">IFERROR(Y368*I368/H368,"0")</f>
        <v>2074.3200000000002</v>
      </c>
      <c r="BO368" s="64">
        <f t="shared" ref="BO368:BO376" si="65">IFERROR(1/J368*(X368/H368),"0")</f>
        <v>2.7777777777777777</v>
      </c>
      <c r="BP368" s="64">
        <f t="shared" ref="BP368:BP376" si="66">IFERROR(1/J368*(Y368/H368),"0")</f>
        <v>2.7916666666666665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1000</v>
      </c>
      <c r="Y370" s="382">
        <f t="shared" si="62"/>
        <v>1005</v>
      </c>
      <c r="Z370" s="36">
        <f>IFERROR(IF(Y370=0,"",ROUNDUP(Y370/H370,0)*0.02175),"")</f>
        <v>1.4572499999999999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1032</v>
      </c>
      <c r="BN370" s="64">
        <f t="shared" si="64"/>
        <v>1037.1600000000001</v>
      </c>
      <c r="BO370" s="64">
        <f t="shared" si="65"/>
        <v>1.3888888888888888</v>
      </c>
      <c r="BP370" s="64">
        <f t="shared" si="66"/>
        <v>1.3958333333333333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500</v>
      </c>
      <c r="Y372" s="382">
        <f t="shared" si="62"/>
        <v>510</v>
      </c>
      <c r="Z372" s="36">
        <f>IFERROR(IF(Y372=0,"",ROUNDUP(Y372/H372,0)*0.02175),"")</f>
        <v>0.73949999999999994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516</v>
      </c>
      <c r="BN372" s="64">
        <f t="shared" si="64"/>
        <v>526.32000000000005</v>
      </c>
      <c r="BO372" s="64">
        <f t="shared" si="65"/>
        <v>0.69444444444444442</v>
      </c>
      <c r="BP372" s="64">
        <f t="shared" si="66"/>
        <v>0.70833333333333326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15</v>
      </c>
      <c r="Y376" s="382">
        <f t="shared" si="62"/>
        <v>15</v>
      </c>
      <c r="Z376" s="36">
        <f>IFERROR(IF(Y376=0,"",ROUNDUP(Y376/H376,0)*0.00937),"")</f>
        <v>2.811E-2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15.63</v>
      </c>
      <c r="BN376" s="64">
        <f t="shared" si="64"/>
        <v>15.63</v>
      </c>
      <c r="BO376" s="64">
        <f t="shared" si="65"/>
        <v>2.5000000000000001E-2</v>
      </c>
      <c r="BP376" s="64">
        <f t="shared" si="66"/>
        <v>2.5000000000000001E-2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236.33333333333334</v>
      </c>
      <c r="Y377" s="383">
        <f>IFERROR(Y368/H368,"0")+IFERROR(Y369/H369,"0")+IFERROR(Y370/H370,"0")+IFERROR(Y371/H371,"0")+IFERROR(Y372/H372,"0")+IFERROR(Y373/H373,"0")+IFERROR(Y374/H374,"0")+IFERROR(Y375/H375,"0")+IFERROR(Y376/H376,"0")</f>
        <v>238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5.139359999999999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3515</v>
      </c>
      <c r="Y378" s="383">
        <f>IFERROR(SUM(Y368:Y376),"0")</f>
        <v>3540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500</v>
      </c>
      <c r="Y380" s="382">
        <f>IFERROR(IF(X380="",0,CEILING((X380/$H380),1)*$H380),"")</f>
        <v>510</v>
      </c>
      <c r="Z380" s="36">
        <f>IFERROR(IF(Y380=0,"",ROUNDUP(Y380/H380,0)*0.02175),"")</f>
        <v>0.73949999999999994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516</v>
      </c>
      <c r="BN380" s="64">
        <f>IFERROR(Y380*I380/H380,"0")</f>
        <v>526.32000000000005</v>
      </c>
      <c r="BO380" s="64">
        <f>IFERROR(1/J380*(X380/H380),"0")</f>
        <v>0.69444444444444442</v>
      </c>
      <c r="BP380" s="64">
        <f>IFERROR(1/J380*(Y380/H380),"0")</f>
        <v>0.70833333333333326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33.333333333333336</v>
      </c>
      <c r="Y382" s="383">
        <f>IFERROR(Y380/H380,"0")+IFERROR(Y381/H381,"0")</f>
        <v>34</v>
      </c>
      <c r="Z382" s="383">
        <f>IFERROR(IF(Z380="",0,Z380),"0")+IFERROR(IF(Z381="",0,Z381),"0")</f>
        <v>0.73949999999999994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500</v>
      </c>
      <c r="Y383" s="383">
        <f>IFERROR(SUM(Y380:Y381),"0")</f>
        <v>510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220</v>
      </c>
      <c r="Y387" s="382">
        <f>IFERROR(IF(X387="",0,CEILING((X387/$H387),1)*$H387),"")</f>
        <v>226.2</v>
      </c>
      <c r="Z387" s="36">
        <f>IFERROR(IF(Y387=0,"",ROUNDUP(Y387/H387,0)*0.02175),"")</f>
        <v>0.63074999999999992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235.90769230769234</v>
      </c>
      <c r="BN387" s="64">
        <f>IFERROR(Y387*I387/H387,"0")</f>
        <v>242.55600000000004</v>
      </c>
      <c r="BO387" s="64">
        <f>IFERROR(1/J387*(X387/H387),"0")</f>
        <v>0.50366300366300365</v>
      </c>
      <c r="BP387" s="64">
        <f>IFERROR(1/J387*(Y387/H387),"0")</f>
        <v>0.51785714285714279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28.205128205128204</v>
      </c>
      <c r="Y388" s="383">
        <f>IFERROR(Y385/H385,"0")+IFERROR(Y386/H386,"0")+IFERROR(Y387/H387,"0")</f>
        <v>29</v>
      </c>
      <c r="Z388" s="383">
        <f>IFERROR(IF(Z385="",0,Z385),"0")+IFERROR(IF(Z386="",0,Z386),"0")+IFERROR(IF(Z387="",0,Z387),"0")</f>
        <v>0.63074999999999992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220</v>
      </c>
      <c r="Y389" s="383">
        <f>IFERROR(SUM(Y385:Y387),"0")</f>
        <v>226.2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20</v>
      </c>
      <c r="Y391" s="382">
        <f>IFERROR(IF(X391="",0,CEILING((X391/$H391),1)*$H391),"")</f>
        <v>23.4</v>
      </c>
      <c r="Z391" s="36">
        <f>IFERROR(IF(Y391=0,"",ROUNDUP(Y391/H391,0)*0.02175),"")</f>
        <v>6.5250000000000002E-2</v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21.446153846153852</v>
      </c>
      <c r="BN391" s="64">
        <f>IFERROR(Y391*I391/H391,"0")</f>
        <v>25.092000000000002</v>
      </c>
      <c r="BO391" s="64">
        <f>IFERROR(1/J391*(X391/H391),"0")</f>
        <v>4.5787545787545791E-2</v>
      </c>
      <c r="BP391" s="64">
        <f>IFERROR(1/J391*(Y391/H391),"0")</f>
        <v>5.3571428571428568E-2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2.5641025641025643</v>
      </c>
      <c r="Y393" s="383">
        <f>IFERROR(Y391/H391,"0")+IFERROR(Y392/H392,"0")</f>
        <v>3</v>
      </c>
      <c r="Z393" s="383">
        <f>IFERROR(IF(Z391="",0,Z391),"0")+IFERROR(IF(Z392="",0,Z392),"0")</f>
        <v>6.5250000000000002E-2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20</v>
      </c>
      <c r="Y394" s="383">
        <f>IFERROR(SUM(Y391:Y392),"0")</f>
        <v>23.4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60</v>
      </c>
      <c r="Y399" s="382">
        <f>IFERROR(IF(X399="",0,CEILING((X399/$H399),1)*$H399),"")</f>
        <v>60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62.400000000000006</v>
      </c>
      <c r="BN399" s="64">
        <f>IFERROR(Y399*I399/H399,"0")</f>
        <v>62.400000000000006</v>
      </c>
      <c r="BO399" s="64">
        <f>IFERROR(1/J399*(X399/H399),"0")</f>
        <v>8.9285714285714274E-2</v>
      </c>
      <c r="BP399" s="64">
        <f>IFERROR(1/J399*(Y399/H399),"0")</f>
        <v>8.9285714285714274E-2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5</v>
      </c>
      <c r="Y401" s="383">
        <f>IFERROR(Y397/H397,"0")+IFERROR(Y398/H398,"0")+IFERROR(Y399/H399,"0")+IFERROR(Y400/H400,"0")</f>
        <v>5</v>
      </c>
      <c r="Z401" s="383">
        <f>IFERROR(IF(Z397="",0,Z397),"0")+IFERROR(IF(Z398="",0,Z398),"0")+IFERROR(IF(Z399="",0,Z399),"0")+IFERROR(IF(Z400="",0,Z400),"0")</f>
        <v>0.10874999999999999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60</v>
      </c>
      <c r="Y402" s="383">
        <f>IFERROR(SUM(Y397:Y400),"0")</f>
        <v>60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0</v>
      </c>
      <c r="Y415" s="383">
        <f>IFERROR(Y410/H410,"0")+IFERROR(Y411/H411,"0")+IFERROR(Y412/H412,"0")+IFERROR(Y413/H413,"0")+IFERROR(Y414/H414,"0")</f>
        <v>0</v>
      </c>
      <c r="Z415" s="383">
        <f>IFERROR(IF(Z410="",0,Z410),"0")+IFERROR(IF(Z411="",0,Z411),"0")+IFERROR(IF(Z412="",0,Z412),"0")+IFERROR(IF(Z413="",0,Z413),"0")+IFERROR(IF(Z414="",0,Z414),"0")</f>
        <v>0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0</v>
      </c>
      <c r="Y416" s="383">
        <f>IFERROR(SUM(Y410:Y414),"0")</f>
        <v>0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90</v>
      </c>
      <c r="Y429" s="382">
        <f t="shared" si="67"/>
        <v>92.4</v>
      </c>
      <c r="Z429" s="36">
        <f>IFERROR(IF(Y429=0,"",ROUNDUP(Y429/H429,0)*0.00753),"")</f>
        <v>0.16566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94.928571428571416</v>
      </c>
      <c r="BN429" s="64">
        <f t="shared" si="69"/>
        <v>97.46</v>
      </c>
      <c r="BO429" s="64">
        <f t="shared" si="70"/>
        <v>0.13736263736263735</v>
      </c>
      <c r="BP429" s="64">
        <f t="shared" si="71"/>
        <v>0.14102564102564102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58.8</v>
      </c>
      <c r="Y439" s="382">
        <f t="shared" si="67"/>
        <v>58.800000000000004</v>
      </c>
      <c r="Z439" s="36">
        <f t="shared" si="72"/>
        <v>0.14056000000000002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62.44</v>
      </c>
      <c r="BN439" s="64">
        <f t="shared" si="69"/>
        <v>62.44</v>
      </c>
      <c r="BO439" s="64">
        <f t="shared" si="70"/>
        <v>0.11965811965811965</v>
      </c>
      <c r="BP439" s="64">
        <f t="shared" si="71"/>
        <v>0.11965811965811968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49.428571428571423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0.30622000000000005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148.80000000000001</v>
      </c>
      <c r="Y450" s="383">
        <f>IFERROR(SUM(Y428:Y448),"0")</f>
        <v>151.20000000000002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6</v>
      </c>
      <c r="Y457" s="382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6</v>
      </c>
      <c r="Y458" s="382">
        <f>IFERROR(IF(X458="",0,CEILING((X458/$H458),1)*$H458),"")</f>
        <v>6</v>
      </c>
      <c r="Z458" s="36">
        <f>IFERROR(IF(Y458=0,"",ROUNDUP(Y458/H458,0)*0.00627),"")</f>
        <v>3.1350000000000003E-2</v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9.0000000000000018</v>
      </c>
      <c r="BN458" s="64">
        <f>IFERROR(Y458*I458/H458,"0")</f>
        <v>9.0000000000000018</v>
      </c>
      <c r="BO458" s="64">
        <f>IFERROR(1/J458*(X458/H458),"0")</f>
        <v>2.5000000000000001E-2</v>
      </c>
      <c r="BP458" s="64">
        <f>IFERROR(1/J458*(Y458/H458),"0")</f>
        <v>2.5000000000000001E-2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5.5</v>
      </c>
      <c r="Y459" s="382">
        <f>IFERROR(IF(X459="",0,CEILING((X459/$H459),1)*$H459),"")</f>
        <v>6.6000000000000005</v>
      </c>
      <c r="Z459" s="36">
        <f>IFERROR(IF(Y459=0,"",ROUNDUP(Y459/H459,0)*0.00627),"")</f>
        <v>3.1350000000000003E-2</v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7.833333333333333</v>
      </c>
      <c r="BN459" s="64">
        <f>IFERROR(Y459*I459/H459,"0")</f>
        <v>9.3999999999999986</v>
      </c>
      <c r="BO459" s="64">
        <f>IFERROR(1/J459*(X459/H459),"0")</f>
        <v>2.0833333333333332E-2</v>
      </c>
      <c r="BP459" s="64">
        <f>IFERROR(1/J459*(Y459/H459),"0")</f>
        <v>2.5000000000000001E-2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14.166666666666666</v>
      </c>
      <c r="Y460" s="383">
        <f>IFERROR(Y457/H457,"0")+IFERROR(Y458/H458,"0")+IFERROR(Y459/H459,"0")</f>
        <v>15</v>
      </c>
      <c r="Z460" s="383">
        <f>IFERROR(IF(Z457="",0,Z457),"0")+IFERROR(IF(Z458="",0,Z458),"0")+IFERROR(IF(Z459="",0,Z459),"0")</f>
        <v>9.4050000000000009E-2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17.5</v>
      </c>
      <c r="Y461" s="383">
        <f>IFERROR(SUM(Y457:Y459),"0")</f>
        <v>18.600000000000001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244.3</v>
      </c>
      <c r="Y472" s="382">
        <f t="shared" si="73"/>
        <v>245.70000000000002</v>
      </c>
      <c r="Z472" s="36">
        <f>IFERROR(IF(Y472=0,"",ROUNDUP(Y472/H472,0)*0.00502),"")</f>
        <v>0.58733999999999997</v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259.42333333333329</v>
      </c>
      <c r="BN472" s="64">
        <f t="shared" si="75"/>
        <v>260.91000000000003</v>
      </c>
      <c r="BO472" s="64">
        <f t="shared" si="76"/>
        <v>0.4971509971509972</v>
      </c>
      <c r="BP472" s="64">
        <f t="shared" si="77"/>
        <v>0.5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116.33333333333333</v>
      </c>
      <c r="Y474" s="383">
        <f>IFERROR(Y468/H468,"0")+IFERROR(Y469/H469,"0")+IFERROR(Y470/H470,"0")+IFERROR(Y471/H471,"0")+IFERROR(Y472/H472,"0")+IFERROR(Y473/H473,"0")</f>
        <v>117</v>
      </c>
      <c r="Z474" s="383">
        <f>IFERROR(IF(Z468="",0,Z468),"0")+IFERROR(IF(Z469="",0,Z469),"0")+IFERROR(IF(Z470="",0,Z470),"0")+IFERROR(IF(Z471="",0,Z471),"0")+IFERROR(IF(Z472="",0,Z472),"0")+IFERROR(IF(Z473="",0,Z473),"0")</f>
        <v>0.58733999999999997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244.3</v>
      </c>
      <c r="Y475" s="383">
        <f>IFERROR(SUM(Y468:Y473),"0")</f>
        <v>245.70000000000002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4.8</v>
      </c>
      <c r="Y477" s="382">
        <f>IFERROR(IF(X477="",0,CEILING((X477/$H477),1)*$H477),"")</f>
        <v>4.8</v>
      </c>
      <c r="Z477" s="36">
        <f>IFERROR(IF(Y477=0,"",ROUNDUP(Y477/H477,0)*0.00627),"")</f>
        <v>2.5080000000000002E-2</v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7.2000000000000011</v>
      </c>
      <c r="BN477" s="64">
        <f>IFERROR(Y477*I477/H477,"0")</f>
        <v>7.2000000000000011</v>
      </c>
      <c r="BO477" s="64">
        <f>IFERROR(1/J477*(X477/H477),"0")</f>
        <v>0.02</v>
      </c>
      <c r="BP477" s="64">
        <f>IFERROR(1/J477*(Y477/H477),"0")</f>
        <v>0.02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4</v>
      </c>
      <c r="Y479" s="383">
        <f>IFERROR(Y477/H477,"0")+IFERROR(Y478/H478,"0")</f>
        <v>4</v>
      </c>
      <c r="Z479" s="383">
        <f>IFERROR(IF(Z477="",0,Z477),"0")+IFERROR(IF(Z478="",0,Z478),"0")</f>
        <v>2.5080000000000002E-2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4.8</v>
      </c>
      <c r="Y480" s="383">
        <f>IFERROR(SUM(Y477:Y478),"0")</f>
        <v>4.8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5.5</v>
      </c>
      <c r="Y482" s="382">
        <f>IFERROR(IF(X482="",0,CEILING((X482/$H482),1)*$H482),"")</f>
        <v>6.6000000000000005</v>
      </c>
      <c r="Z482" s="36">
        <f>IFERROR(IF(Y482=0,"",ROUNDUP(Y482/H482,0)*0.00627),"")</f>
        <v>3.1350000000000003E-2</v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7.833333333333333</v>
      </c>
      <c r="BN482" s="64">
        <f>IFERROR(Y482*I482/H482,"0")</f>
        <v>9.3999999999999986</v>
      </c>
      <c r="BO482" s="64">
        <f>IFERROR(1/J482*(X482/H482),"0")</f>
        <v>2.0833333333333332E-2</v>
      </c>
      <c r="BP482" s="64">
        <f>IFERROR(1/J482*(Y482/H482),"0")</f>
        <v>2.5000000000000001E-2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4.1666666666666661</v>
      </c>
      <c r="Y483" s="383">
        <f>IFERROR(Y482/H482,"0")</f>
        <v>5</v>
      </c>
      <c r="Z483" s="383">
        <f>IFERROR(IF(Z482="",0,Z482),"0")</f>
        <v>3.1350000000000003E-2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5.5</v>
      </c>
      <c r="Y484" s="383">
        <f>IFERROR(SUM(Y482:Y482),"0")</f>
        <v>6.6000000000000005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7.5</v>
      </c>
      <c r="Y486" s="382">
        <f>IFERROR(IF(X486="",0,CEILING((X486/$H486),1)*$H486),"")</f>
        <v>9</v>
      </c>
      <c r="Z486" s="36">
        <f>IFERROR(IF(Y486=0,"",ROUNDUP(Y486/H486,0)*0.00627),"")</f>
        <v>1.881E-2</v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9</v>
      </c>
      <c r="BN486" s="64">
        <f>IFERROR(Y486*I486/H486,"0")</f>
        <v>10.799999999999999</v>
      </c>
      <c r="BO486" s="64">
        <f>IFERROR(1/J486*(X486/H486),"0")</f>
        <v>1.2500000000000001E-2</v>
      </c>
      <c r="BP486" s="64">
        <f>IFERROR(1/J486*(Y486/H486),"0")</f>
        <v>1.4999999999999999E-2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2.5</v>
      </c>
      <c r="Y487" s="383">
        <f>IFERROR(Y486/H486,"0")</f>
        <v>3</v>
      </c>
      <c r="Z487" s="383">
        <f>IFERROR(IF(Z486="",0,Z486),"0")</f>
        <v>1.881E-2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7.5</v>
      </c>
      <c r="Y488" s="383">
        <f>IFERROR(SUM(Y486:Y486),"0")</f>
        <v>9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10</v>
      </c>
      <c r="Y491" s="382">
        <f>IFERROR(IF(X491="",0,CEILING((X491/$H491),1)*$H491),"")</f>
        <v>10.799999999999999</v>
      </c>
      <c r="Z491" s="36">
        <f>IFERROR(IF(Y491=0,"",ROUNDUP(Y491/H491,0)*0.00502),"")</f>
        <v>4.5179999999999998E-2</v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11.433333333333334</v>
      </c>
      <c r="BN491" s="64">
        <f>IFERROR(Y491*I491/H491,"0")</f>
        <v>12.348000000000001</v>
      </c>
      <c r="BO491" s="64">
        <f>IFERROR(1/J491*(X491/H491),"0")</f>
        <v>3.561253561253562E-2</v>
      </c>
      <c r="BP491" s="64">
        <f>IFERROR(1/J491*(Y491/H491),"0")</f>
        <v>3.8461538461538464E-2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10</v>
      </c>
      <c r="Y492" s="382">
        <f>IFERROR(IF(X492="",0,CEILING((X492/$H492),1)*$H492),"")</f>
        <v>10.799999999999999</v>
      </c>
      <c r="Z492" s="36">
        <f>IFERROR(IF(Y492=0,"",ROUNDUP(Y492/H492,0)*0.00502),"")</f>
        <v>4.5179999999999998E-2</v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10.833333333333334</v>
      </c>
      <c r="BN492" s="64">
        <f>IFERROR(Y492*I492/H492,"0")</f>
        <v>11.7</v>
      </c>
      <c r="BO492" s="64">
        <f>IFERROR(1/J492*(X492/H492),"0")</f>
        <v>3.561253561253562E-2</v>
      </c>
      <c r="BP492" s="64">
        <f>IFERROR(1/J492*(Y492/H492),"0")</f>
        <v>3.8461538461538464E-2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16.666666666666668</v>
      </c>
      <c r="Y494" s="383">
        <f>IFERROR(Y491/H491,"0")+IFERROR(Y492/H492,"0")+IFERROR(Y493/H493,"0")</f>
        <v>18</v>
      </c>
      <c r="Z494" s="383">
        <f>IFERROR(IF(Z491="",0,Z491),"0")+IFERROR(IF(Z492="",0,Z492),"0")+IFERROR(IF(Z493="",0,Z493),"0")</f>
        <v>9.0359999999999996E-2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20</v>
      </c>
      <c r="Y495" s="383">
        <f>IFERROR(SUM(Y491:Y493),"0")</f>
        <v>21.599999999999998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90</v>
      </c>
      <c r="Y514" s="382">
        <f t="shared" si="78"/>
        <v>95.04</v>
      </c>
      <c r="Z514" s="36">
        <f t="shared" si="79"/>
        <v>0.21528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96.136363636363626</v>
      </c>
      <c r="BN514" s="64">
        <f t="shared" si="81"/>
        <v>101.52000000000001</v>
      </c>
      <c r="BO514" s="64">
        <f t="shared" si="82"/>
        <v>0.16389860139860138</v>
      </c>
      <c r="BP514" s="64">
        <f t="shared" si="83"/>
        <v>0.17307692307692307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102</v>
      </c>
      <c r="Y517" s="382">
        <f t="shared" si="78"/>
        <v>104.4</v>
      </c>
      <c r="Z517" s="36">
        <f>IFERROR(IF(Y517=0,"",ROUNDUP(Y517/H517,0)*0.00937),"")</f>
        <v>0.27172999999999997</v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108.8</v>
      </c>
      <c r="BN517" s="64">
        <f t="shared" si="81"/>
        <v>111.36</v>
      </c>
      <c r="BO517" s="64">
        <f t="shared" si="82"/>
        <v>0.2361111111111111</v>
      </c>
      <c r="BP517" s="64">
        <f t="shared" si="83"/>
        <v>0.24166666666666667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45.378787878787875</v>
      </c>
      <c r="Y518" s="383">
        <f>IFERROR(Y509/H509,"0")+IFERROR(Y510/H510,"0")+IFERROR(Y511/H511,"0")+IFERROR(Y512/H512,"0")+IFERROR(Y513/H513,"0")+IFERROR(Y514/H514,"0")+IFERROR(Y515/H515,"0")+IFERROR(Y516/H516,"0")+IFERROR(Y517/H517,"0")</f>
        <v>47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0.48700999999999994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192</v>
      </c>
      <c r="Y519" s="383">
        <f>IFERROR(SUM(Y509:Y517),"0")</f>
        <v>199.44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60</v>
      </c>
      <c r="Y521" s="382">
        <f>IFERROR(IF(X521="",0,CEILING((X521/$H521),1)*$H521),"")</f>
        <v>63.36</v>
      </c>
      <c r="Z521" s="36">
        <f>IFERROR(IF(Y521=0,"",ROUNDUP(Y521/H521,0)*0.01196),"")</f>
        <v>0.14352000000000001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64.090909090909079</v>
      </c>
      <c r="BN521" s="64">
        <f>IFERROR(Y521*I521/H521,"0")</f>
        <v>67.679999999999993</v>
      </c>
      <c r="BO521" s="64">
        <f>IFERROR(1/J521*(X521/H521),"0")</f>
        <v>0.10926573426573427</v>
      </c>
      <c r="BP521" s="64">
        <f>IFERROR(1/J521*(Y521/H521),"0")</f>
        <v>0.11538461538461539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11.363636363636363</v>
      </c>
      <c r="Y523" s="383">
        <f>IFERROR(Y521/H521,"0")+IFERROR(Y522/H522,"0")</f>
        <v>12</v>
      </c>
      <c r="Z523" s="383">
        <f>IFERROR(IF(Z521="",0,Z521),"0")+IFERROR(IF(Z522="",0,Z522),"0")</f>
        <v>0.14352000000000001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60</v>
      </c>
      <c r="Y524" s="383">
        <f>IFERROR(SUM(Y521:Y522),"0")</f>
        <v>63.36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100</v>
      </c>
      <c r="Y528" s="382">
        <f t="shared" si="84"/>
        <v>100.32000000000001</v>
      </c>
      <c r="Z528" s="36">
        <f>IFERROR(IF(Y528=0,"",ROUNDUP(Y528/H528,0)*0.01196),"")</f>
        <v>0.22724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106.81818181818181</v>
      </c>
      <c r="BN528" s="64">
        <f t="shared" si="86"/>
        <v>107.16</v>
      </c>
      <c r="BO528" s="64">
        <f t="shared" si="87"/>
        <v>0.18210955710955709</v>
      </c>
      <c r="BP528" s="64">
        <f t="shared" si="88"/>
        <v>0.18269230769230771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36</v>
      </c>
      <c r="Y529" s="382">
        <f t="shared" si="84"/>
        <v>36</v>
      </c>
      <c r="Z529" s="36">
        <f>IFERROR(IF(Y529=0,"",ROUNDUP(Y529/H529,0)*0.00937),"")</f>
        <v>9.3700000000000006E-2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38.4</v>
      </c>
      <c r="BN529" s="64">
        <f t="shared" si="86"/>
        <v>38.4</v>
      </c>
      <c r="BO529" s="64">
        <f t="shared" si="87"/>
        <v>8.3333333333333329E-2</v>
      </c>
      <c r="BP529" s="64">
        <f t="shared" si="88"/>
        <v>8.3333333333333329E-2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24</v>
      </c>
      <c r="Y530" s="382">
        <f t="shared" si="84"/>
        <v>25.2</v>
      </c>
      <c r="Z530" s="36">
        <f>IFERROR(IF(Y530=0,"",ROUNDUP(Y530/H530,0)*0.00937),"")</f>
        <v>6.5589999999999996E-2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25.4</v>
      </c>
      <c r="BN530" s="64">
        <f t="shared" si="86"/>
        <v>26.669999999999998</v>
      </c>
      <c r="BO530" s="64">
        <f t="shared" si="87"/>
        <v>5.5555555555555552E-2</v>
      </c>
      <c r="BP530" s="64">
        <f t="shared" si="88"/>
        <v>5.8333333333333334E-2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48</v>
      </c>
      <c r="Y531" s="382">
        <f t="shared" si="84"/>
        <v>50.4</v>
      </c>
      <c r="Z531" s="36">
        <f>IFERROR(IF(Y531=0,"",ROUNDUP(Y531/H531,0)*0.00937),"")</f>
        <v>0.13117999999999999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50.8</v>
      </c>
      <c r="BN531" s="64">
        <f t="shared" si="86"/>
        <v>53.339999999999996</v>
      </c>
      <c r="BO531" s="64">
        <f t="shared" si="87"/>
        <v>0.1111111111111111</v>
      </c>
      <c r="BP531" s="64">
        <f t="shared" si="88"/>
        <v>0.11666666666666667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48.939393939393938</v>
      </c>
      <c r="Y532" s="383">
        <f>IFERROR(Y526/H526,"0")+IFERROR(Y527/H527,"0")+IFERROR(Y528/H528,"0")+IFERROR(Y529/H529,"0")+IFERROR(Y530/H530,"0")+IFERROR(Y531/H531,"0")</f>
        <v>50</v>
      </c>
      <c r="Z532" s="383">
        <f>IFERROR(IF(Z526="",0,Z526),"0")+IFERROR(IF(Z527="",0,Z527),"0")+IFERROR(IF(Z528="",0,Z528),"0")+IFERROR(IF(Z529="",0,Z529),"0")+IFERROR(IF(Z530="",0,Z530),"0")+IFERROR(IF(Z531="",0,Z531),"0")</f>
        <v>0.51771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208</v>
      </c>
      <c r="Y533" s="383">
        <f>IFERROR(SUM(Y526:Y531),"0")</f>
        <v>211.92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10</v>
      </c>
      <c r="Y547" s="382">
        <f t="shared" ref="Y547:Y553" si="89">IFERROR(IF(X547="",0,CEILING((X547/$H547),1)*$H547),"")</f>
        <v>10.8</v>
      </c>
      <c r="Z547" s="36">
        <f>IFERROR(IF(Y547=0,"",ROUNDUP(Y547/H547,0)*0.02175),"")</f>
        <v>2.1749999999999999E-2</v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10.444444444444443</v>
      </c>
      <c r="BN547" s="64">
        <f t="shared" ref="BN547:BN553" si="91">IFERROR(Y547*I547/H547,"0")</f>
        <v>11.28</v>
      </c>
      <c r="BO547" s="64">
        <f t="shared" ref="BO547:BO553" si="92">IFERROR(1/J547*(X547/H547),"0")</f>
        <v>1.653439153439153E-2</v>
      </c>
      <c r="BP547" s="64">
        <f t="shared" ref="BP547:BP553" si="93">IFERROR(1/J547*(Y547/H547),"0")</f>
        <v>1.7857142857142856E-2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10</v>
      </c>
      <c r="Y550" s="382">
        <f t="shared" si="89"/>
        <v>10.8</v>
      </c>
      <c r="Z550" s="36">
        <f>IFERROR(IF(Y550=0,"",ROUNDUP(Y550/H550,0)*0.02175),"")</f>
        <v>2.1749999999999999E-2</v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10.444444444444443</v>
      </c>
      <c r="BN550" s="64">
        <f t="shared" si="91"/>
        <v>11.28</v>
      </c>
      <c r="BO550" s="64">
        <f t="shared" si="92"/>
        <v>1.653439153439153E-2</v>
      </c>
      <c r="BP550" s="64">
        <f t="shared" si="93"/>
        <v>1.7857142857142856E-2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4</v>
      </c>
      <c r="Y552" s="382">
        <f t="shared" si="89"/>
        <v>4</v>
      </c>
      <c r="Z552" s="36">
        <f>IFERROR(IF(Y552=0,"",ROUNDUP(Y552/H552,0)*0.00937),"")</f>
        <v>9.3699999999999999E-3</v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4.24</v>
      </c>
      <c r="BN552" s="64">
        <f t="shared" si="91"/>
        <v>4.24</v>
      </c>
      <c r="BO552" s="64">
        <f t="shared" si="92"/>
        <v>8.3333333333333332E-3</v>
      </c>
      <c r="BP552" s="64">
        <f t="shared" si="93"/>
        <v>8.3333333333333332E-3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2.8518518518518516</v>
      </c>
      <c r="Y554" s="383">
        <f>IFERROR(Y547/H547,"0")+IFERROR(Y548/H548,"0")+IFERROR(Y549/H549,"0")+IFERROR(Y550/H550,"0")+IFERROR(Y551/H551,"0")+IFERROR(Y552/H552,"0")+IFERROR(Y553/H553,"0")</f>
        <v>3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5.287E-2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24</v>
      </c>
      <c r="Y555" s="383">
        <f>IFERROR(SUM(Y547:Y553),"0")</f>
        <v>25.6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10</v>
      </c>
      <c r="Y559" s="382">
        <f>IFERROR(IF(X559="",0,CEILING((X559/$H559),1)*$H559),"")</f>
        <v>10.8</v>
      </c>
      <c r="Z559" s="36">
        <f>IFERROR(IF(Y559=0,"",ROUNDUP(Y559/H559,0)*0.02175),"")</f>
        <v>2.1749999999999999E-2</v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10.444444444444443</v>
      </c>
      <c r="BN559" s="64">
        <f>IFERROR(Y559*I559/H559,"0")</f>
        <v>11.28</v>
      </c>
      <c r="BO559" s="64">
        <f>IFERROR(1/J559*(X559/H559),"0")</f>
        <v>1.653439153439153E-2</v>
      </c>
      <c r="BP559" s="64">
        <f>IFERROR(1/J559*(Y559/H559),"0")</f>
        <v>1.7857142857142856E-2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0.92592592592592582</v>
      </c>
      <c r="Y561" s="383">
        <f>IFERROR(Y557/H557,"0")+IFERROR(Y558/H558,"0")+IFERROR(Y559/H559,"0")+IFERROR(Y560/H560,"0")</f>
        <v>1</v>
      </c>
      <c r="Z561" s="383">
        <f>IFERROR(IF(Z557="",0,Z557),"0")+IFERROR(IF(Z558="",0,Z558),"0")+IFERROR(IF(Z559="",0,Z559),"0")+IFERROR(IF(Z560="",0,Z560),"0")</f>
        <v>2.1749999999999999E-2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10</v>
      </c>
      <c r="Y562" s="383">
        <f>IFERROR(SUM(Y557:Y560),"0")</f>
        <v>10.8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10</v>
      </c>
      <c r="Y568" s="382">
        <f t="shared" si="94"/>
        <v>12.600000000000001</v>
      </c>
      <c r="Z568" s="36">
        <f>IFERROR(IF(Y568=0,"",ROUNDUP(Y568/H568,0)*0.00753),"")</f>
        <v>2.2589999999999999E-2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10.619047619047619</v>
      </c>
      <c r="BN568" s="64">
        <f t="shared" si="96"/>
        <v>13.38</v>
      </c>
      <c r="BO568" s="64">
        <f t="shared" si="97"/>
        <v>1.5262515262515262E-2</v>
      </c>
      <c r="BP568" s="64">
        <f t="shared" si="98"/>
        <v>1.9230769230769232E-2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2.8</v>
      </c>
      <c r="Y569" s="382">
        <f t="shared" si="94"/>
        <v>3.36</v>
      </c>
      <c r="Z569" s="36">
        <f>IFERROR(IF(Y569=0,"",ROUNDUP(Y569/H569,0)*0.00502),"")</f>
        <v>1.004E-2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3.0666666666666669</v>
      </c>
      <c r="BN569" s="64">
        <f t="shared" si="96"/>
        <v>3.68</v>
      </c>
      <c r="BO569" s="64">
        <f t="shared" si="97"/>
        <v>7.1225071225071226E-3</v>
      </c>
      <c r="BP569" s="64">
        <f t="shared" si="98"/>
        <v>8.5470085470085479E-3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4.0476190476190474</v>
      </c>
      <c r="Y570" s="383">
        <f>IFERROR(Y564/H564,"0")+IFERROR(Y565/H565,"0")+IFERROR(Y566/H566,"0")+IFERROR(Y567/H567,"0")+IFERROR(Y568/H568,"0")+IFERROR(Y569/H569,"0")</f>
        <v>5</v>
      </c>
      <c r="Z570" s="383">
        <f>IFERROR(IF(Z564="",0,Z564),"0")+IFERROR(IF(Z565="",0,Z565),"0")+IFERROR(IF(Z566="",0,Z566),"0")+IFERROR(IF(Z567="",0,Z567),"0")+IFERROR(IF(Z568="",0,Z568),"0")+IFERROR(IF(Z569="",0,Z569),"0")</f>
        <v>3.2629999999999999E-2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12.8</v>
      </c>
      <c r="Y571" s="383">
        <f>IFERROR(SUM(Y564:Y569),"0")</f>
        <v>15.96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500</v>
      </c>
      <c r="Y573" s="382">
        <f>IFERROR(IF(X573="",0,CEILING((X573/$H573),1)*$H573),"")</f>
        <v>507</v>
      </c>
      <c r="Z573" s="36">
        <f>IFERROR(IF(Y573=0,"",ROUNDUP(Y573/H573,0)*0.02175),"")</f>
        <v>1.4137499999999998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536.15384615384619</v>
      </c>
      <c r="BN573" s="64">
        <f>IFERROR(Y573*I573/H573,"0")</f>
        <v>543.66000000000008</v>
      </c>
      <c r="BO573" s="64">
        <f>IFERROR(1/J573*(X573/H573),"0")</f>
        <v>1.1446886446886446</v>
      </c>
      <c r="BP573" s="64">
        <f>IFERROR(1/J573*(Y573/H573),"0")</f>
        <v>1.1607142857142856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64.102564102564102</v>
      </c>
      <c r="Y575" s="383">
        <f>IFERROR(Y573/H573,"0")+IFERROR(Y574/H574,"0")</f>
        <v>65</v>
      </c>
      <c r="Z575" s="383">
        <f>IFERROR(IF(Z573="",0,Z573),"0")+IFERROR(IF(Z574="",0,Z574),"0")</f>
        <v>1.4137499999999998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500</v>
      </c>
      <c r="Y576" s="383">
        <f>IFERROR(SUM(Y573:Y574),"0")</f>
        <v>507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20</v>
      </c>
      <c r="Y579" s="382">
        <f>IFERROR(IF(X579="",0,CEILING((X579/$H579),1)*$H579),"")</f>
        <v>23.4</v>
      </c>
      <c r="Z579" s="36">
        <f>IFERROR(IF(Y579=0,"",ROUNDUP(Y579/H579,0)*0.02175),"")</f>
        <v>6.5250000000000002E-2</v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21.23076923076923</v>
      </c>
      <c r="BN579" s="64">
        <f>IFERROR(Y579*I579/H579,"0")</f>
        <v>24.84</v>
      </c>
      <c r="BO579" s="64">
        <f>IFERROR(1/J579*(X579/H579),"0")</f>
        <v>4.5787545787545791E-2</v>
      </c>
      <c r="BP579" s="64">
        <f>IFERROR(1/J579*(Y579/H579),"0")</f>
        <v>5.3571428571428568E-2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20</v>
      </c>
      <c r="Y581" s="382">
        <f>IFERROR(IF(X581="",0,CEILING((X581/$H581),1)*$H581),"")</f>
        <v>23.4</v>
      </c>
      <c r="Z581" s="36">
        <f>IFERROR(IF(Y581=0,"",ROUNDUP(Y581/H581,0)*0.02175),"")</f>
        <v>6.5250000000000002E-2</v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21.23076923076923</v>
      </c>
      <c r="BN581" s="64">
        <f>IFERROR(Y581*I581/H581,"0")</f>
        <v>24.84</v>
      </c>
      <c r="BO581" s="64">
        <f>IFERROR(1/J581*(X581/H581),"0")</f>
        <v>4.5787545787545791E-2</v>
      </c>
      <c r="BP581" s="64">
        <f>IFERROR(1/J581*(Y581/H581),"0")</f>
        <v>5.3571428571428568E-2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5.1282051282051286</v>
      </c>
      <c r="Y582" s="383">
        <f>IFERROR(Y578/H578,"0")+IFERROR(Y579/H579,"0")+IFERROR(Y580/H580,"0")+IFERROR(Y581/H581,"0")</f>
        <v>6</v>
      </c>
      <c r="Z582" s="383">
        <f>IFERROR(IF(Z578="",0,Z578),"0")+IFERROR(IF(Z579="",0,Z579),"0")+IFERROR(IF(Z580="",0,Z580),"0")+IFERROR(IF(Z581="",0,Z581),"0")</f>
        <v>0.1305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40</v>
      </c>
      <c r="Y583" s="383">
        <f>IFERROR(SUM(Y578:Y581),"0")</f>
        <v>46.8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16443.699999999997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16594.2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17597.020287436702</v>
      </c>
      <c r="Y603" s="383">
        <f>IFERROR(SUM(BN22:BN599),"0")</f>
        <v>17756.740000000002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34</v>
      </c>
      <c r="Y604" s="38">
        <f>ROUNDUP(SUM(BP22:BP599),0)</f>
        <v>35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18447.020287436702</v>
      </c>
      <c r="Y605" s="383">
        <f>GrossWeightTotalR+PalletQtyTotalR*25</f>
        <v>18631.740000000002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3985.6785972648049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4010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39.447199999999995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960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1053</v>
      </c>
      <c r="E612" s="46">
        <f>IFERROR(Y103*1,"0")+IFERROR(Y104*1,"0")+IFERROR(Y105*1,"0")+IFERROR(Y109*1,"0")+IFERROR(Y110*1,"0")+IFERROR(Y111*1,"0")+IFERROR(Y112*1,"0")+IFERROR(Y113*1,"0")</f>
        <v>1888.2000000000003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1841.6999999999998</v>
      </c>
      <c r="G612" s="46">
        <f>IFERROR(Y147*1,"0")+IFERROR(Y148*1,"0")+IFERROR(Y152*1,"0")+IFERROR(Y153*1,"0")+IFERROR(Y157*1,"0")+IFERROR(Y158*1,"0")</f>
        <v>216.72000000000003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160.80000000000001</v>
      </c>
      <c r="I612" s="46">
        <f>IFERROR(Y185*1,"0")+IFERROR(Y186*1,"0")+IFERROR(Y187*1,"0")+IFERROR(Y188*1,"0")+IFERROR(Y189*1,"0")+IFERROR(Y190*1,"0")+IFERROR(Y191*1,"0")+IFERROR(Y192*1,"0")</f>
        <v>159.60000000000002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1132.1999999999998</v>
      </c>
      <c r="K612" s="46">
        <f>IFERROR(Y241*1,"0")+IFERROR(Y242*1,"0")+IFERROR(Y243*1,"0")+IFERROR(Y244*1,"0")+IFERROR(Y245*1,"0")+IFERROR(Y246*1,"0")+IFERROR(Y247*1,"0")+IFERROR(Y248*1,"0")</f>
        <v>359.59999999999997</v>
      </c>
      <c r="L612" s="374"/>
      <c r="M612" s="46">
        <f>IFERROR(Y253*1,"0")+IFERROR(Y254*1,"0")+IFERROR(Y255*1,"0")+IFERROR(Y256*1,"0")+IFERROR(Y257*1,"0")+IFERROR(Y258*1,"0")+IFERROR(Y259*1,"0")+IFERROR(Y260*1,"0")</f>
        <v>166.8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81.599999999999994</v>
      </c>
      <c r="S612" s="46">
        <f>IFERROR(Y295*1,"0")</f>
        <v>0</v>
      </c>
      <c r="T612" s="46">
        <f>IFERROR(Y300*1,"0")+IFERROR(Y304*1,"0")+IFERROR(Y305*1,"0")</f>
        <v>105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156</v>
      </c>
      <c r="V612" s="46">
        <f>IFERROR(Y356*1,"0")+IFERROR(Y360*1,"0")+IFERROR(Y361*1,"0")+IFERROR(Y362*1,"0")</f>
        <v>2415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4299.5999999999995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60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169.8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266.10000000000002</v>
      </c>
      <c r="AA612" s="46">
        <f>IFERROR(Y491*1,"0")+IFERROR(Y492*1,"0")+IFERROR(Y493*1,"0")</f>
        <v>21.599999999999998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474.71999999999997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606.16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fFDfDdYAJWCEDHdjrMZdj6DCDJ/cXBlaTPYj7QFjsxHqk7AgJIyGa+l47ONoDMOPkyd7Ara3Qenl4yvSUwGp8A==" saltValue="Tk/U+0pHrgrrZMTp3dI8O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koVkwOYQ3eidU4hFsh3MODCenT7TzUL+q4HrPW4MiniedTRFvmbU0WDbabHLxj2gatjPel9gRczvQvVCAFfiNA==" saltValue="4tqts/1/XO46rc5WPMmx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1263</vt:i4>
      </vt:variant>
    </vt:vector>
  </HeadingPairs>
  <TitlesOfParts>
    <vt:vector size="12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2024-08-21T10:39:15Z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