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9697A3-E313-4F88-ABF2-A3694B7F1A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N344" i="1"/>
  <c r="BM344" i="1"/>
  <c r="Z344" i="1"/>
  <c r="Y344" i="1"/>
  <c r="BP344" i="1" s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BP186" i="1" s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N136" i="1"/>
  <c r="BM136" i="1"/>
  <c r="Z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P77" i="1"/>
  <c r="X75" i="1"/>
  <c r="X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P58" i="1"/>
  <c r="BO58" i="1"/>
  <c r="BN58" i="1"/>
  <c r="BM58" i="1"/>
  <c r="Z58" i="1"/>
  <c r="Y58" i="1"/>
  <c r="P58" i="1"/>
  <c r="BO57" i="1"/>
  <c r="BN57" i="1"/>
  <c r="BM57" i="1"/>
  <c r="Z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53" i="1" l="1"/>
  <c r="BN153" i="1"/>
  <c r="Z153" i="1"/>
  <c r="BP188" i="1"/>
  <c r="BN188" i="1"/>
  <c r="Z188" i="1"/>
  <c r="BP219" i="1"/>
  <c r="BN219" i="1"/>
  <c r="Z219" i="1"/>
  <c r="BP237" i="1"/>
  <c r="BN237" i="1"/>
  <c r="Z237" i="1"/>
  <c r="BP261" i="1"/>
  <c r="BN261" i="1"/>
  <c r="Z261" i="1"/>
  <c r="BP291" i="1"/>
  <c r="BN291" i="1"/>
  <c r="Z291" i="1"/>
  <c r="BP330" i="1"/>
  <c r="BN330" i="1"/>
  <c r="Z330" i="1"/>
  <c r="BP375" i="1"/>
  <c r="BN375" i="1"/>
  <c r="Z375" i="1"/>
  <c r="BP376" i="1"/>
  <c r="BN376" i="1"/>
  <c r="Z376" i="1"/>
  <c r="BP432" i="1"/>
  <c r="BN432" i="1"/>
  <c r="Z432" i="1"/>
  <c r="BP470" i="1"/>
  <c r="BN470" i="1"/>
  <c r="Z470" i="1"/>
  <c r="BP512" i="1"/>
  <c r="BN512" i="1"/>
  <c r="Z512" i="1"/>
  <c r="BP571" i="1"/>
  <c r="BN571" i="1"/>
  <c r="Z571" i="1"/>
  <c r="Y581" i="1"/>
  <c r="Y580" i="1"/>
  <c r="BP579" i="1"/>
  <c r="BN579" i="1"/>
  <c r="Z579" i="1"/>
  <c r="Z580" i="1" s="1"/>
  <c r="X586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9" i="1"/>
  <c r="BN69" i="1"/>
  <c r="Z78" i="1"/>
  <c r="BN78" i="1"/>
  <c r="Y88" i="1"/>
  <c r="Z92" i="1"/>
  <c r="BN92" i="1"/>
  <c r="Z96" i="1"/>
  <c r="BN96" i="1"/>
  <c r="Z111" i="1"/>
  <c r="BN111" i="1"/>
  <c r="Z128" i="1"/>
  <c r="BN128" i="1"/>
  <c r="BP172" i="1"/>
  <c r="BN172" i="1"/>
  <c r="Z172" i="1"/>
  <c r="BP209" i="1"/>
  <c r="BN209" i="1"/>
  <c r="Z209" i="1"/>
  <c r="BP227" i="1"/>
  <c r="BN227" i="1"/>
  <c r="Z227" i="1"/>
  <c r="BP248" i="1"/>
  <c r="BN248" i="1"/>
  <c r="Z248" i="1"/>
  <c r="Y276" i="1"/>
  <c r="BP275" i="1"/>
  <c r="BN275" i="1"/>
  <c r="Z275" i="1"/>
  <c r="Z276" i="1" s="1"/>
  <c r="BP280" i="1"/>
  <c r="BN280" i="1"/>
  <c r="Z280" i="1"/>
  <c r="BP316" i="1"/>
  <c r="BN316" i="1"/>
  <c r="Z316" i="1"/>
  <c r="Y358" i="1"/>
  <c r="BP357" i="1"/>
  <c r="BN357" i="1"/>
  <c r="Z357" i="1"/>
  <c r="Z358" i="1" s="1"/>
  <c r="BP361" i="1"/>
  <c r="BN361" i="1"/>
  <c r="Z361" i="1"/>
  <c r="BP412" i="1"/>
  <c r="BN412" i="1"/>
  <c r="Z412" i="1"/>
  <c r="BP447" i="1"/>
  <c r="BN447" i="1"/>
  <c r="Z447" i="1"/>
  <c r="BP498" i="1"/>
  <c r="BN498" i="1"/>
  <c r="Z498" i="1"/>
  <c r="Y572" i="1"/>
  <c r="BP570" i="1"/>
  <c r="BN570" i="1"/>
  <c r="Z570" i="1"/>
  <c r="Z572" i="1" s="1"/>
  <c r="BP352" i="1"/>
  <c r="BN352" i="1"/>
  <c r="Z352" i="1"/>
  <c r="BP373" i="1"/>
  <c r="BN373" i="1"/>
  <c r="Z373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8" i="1"/>
  <c r="BN468" i="1"/>
  <c r="Z468" i="1"/>
  <c r="BP496" i="1"/>
  <c r="BN496" i="1"/>
  <c r="Z496" i="1"/>
  <c r="Y516" i="1"/>
  <c r="BP510" i="1"/>
  <c r="BN510" i="1"/>
  <c r="Z510" i="1"/>
  <c r="Y560" i="1"/>
  <c r="Y559" i="1"/>
  <c r="BP557" i="1"/>
  <c r="BN557" i="1"/>
  <c r="Z557" i="1"/>
  <c r="J9" i="1"/>
  <c r="F9" i="1"/>
  <c r="F10" i="1"/>
  <c r="Z22" i="1"/>
  <c r="Z23" i="1" s="1"/>
  <c r="BN22" i="1"/>
  <c r="BP22" i="1"/>
  <c r="Z29" i="1"/>
  <c r="BN29" i="1"/>
  <c r="Z35" i="1"/>
  <c r="BN35" i="1"/>
  <c r="Z55" i="1"/>
  <c r="BN55" i="1"/>
  <c r="Z62" i="1"/>
  <c r="BN62" i="1"/>
  <c r="Z71" i="1"/>
  <c r="BN71" i="1"/>
  <c r="Z72" i="1"/>
  <c r="BN72" i="1"/>
  <c r="Z82" i="1"/>
  <c r="BN82" i="1"/>
  <c r="BP82" i="1"/>
  <c r="Z86" i="1"/>
  <c r="BN86" i="1"/>
  <c r="Z98" i="1"/>
  <c r="BN98" i="1"/>
  <c r="Z105" i="1"/>
  <c r="BN105" i="1"/>
  <c r="Z113" i="1"/>
  <c r="BN113" i="1"/>
  <c r="Z122" i="1"/>
  <c r="BN122" i="1"/>
  <c r="Z134" i="1"/>
  <c r="BN134" i="1"/>
  <c r="Z138" i="1"/>
  <c r="BN138" i="1"/>
  <c r="Z149" i="1"/>
  <c r="BN149" i="1"/>
  <c r="Y155" i="1"/>
  <c r="Z159" i="1"/>
  <c r="BN159" i="1"/>
  <c r="Z164" i="1"/>
  <c r="BN164" i="1"/>
  <c r="Z170" i="1"/>
  <c r="BN170" i="1"/>
  <c r="BP170" i="1"/>
  <c r="Z174" i="1"/>
  <c r="BN174" i="1"/>
  <c r="Y182" i="1"/>
  <c r="Z180" i="1"/>
  <c r="BN180" i="1"/>
  <c r="Y181" i="1"/>
  <c r="Z186" i="1"/>
  <c r="BN186" i="1"/>
  <c r="Z190" i="1"/>
  <c r="BN190" i="1"/>
  <c r="Z199" i="1"/>
  <c r="BN199" i="1"/>
  <c r="Z203" i="1"/>
  <c r="BN203" i="1"/>
  <c r="Z211" i="1"/>
  <c r="BN211" i="1"/>
  <c r="Z215" i="1"/>
  <c r="BN215" i="1"/>
  <c r="Z221" i="1"/>
  <c r="BN221" i="1"/>
  <c r="Z225" i="1"/>
  <c r="BN225" i="1"/>
  <c r="Z229" i="1"/>
  <c r="BN229" i="1"/>
  <c r="Y239" i="1"/>
  <c r="Z235" i="1"/>
  <c r="BN235" i="1"/>
  <c r="Z242" i="1"/>
  <c r="BN242" i="1"/>
  <c r="Z246" i="1"/>
  <c r="BN246" i="1"/>
  <c r="Z255" i="1"/>
  <c r="BN255" i="1"/>
  <c r="Z259" i="1"/>
  <c r="BN259" i="1"/>
  <c r="Z266" i="1"/>
  <c r="BN266" i="1"/>
  <c r="Z270" i="1"/>
  <c r="BN270" i="1"/>
  <c r="Y277" i="1"/>
  <c r="P596" i="1"/>
  <c r="Z282" i="1"/>
  <c r="BN282" i="1"/>
  <c r="Z289" i="1"/>
  <c r="BN289" i="1"/>
  <c r="Z296" i="1"/>
  <c r="Z297" i="1" s="1"/>
  <c r="BN296" i="1"/>
  <c r="BP296" i="1"/>
  <c r="Y297" i="1"/>
  <c r="Z301" i="1"/>
  <c r="Z302" i="1" s="1"/>
  <c r="BN301" i="1"/>
  <c r="BP301" i="1"/>
  <c r="Y302" i="1"/>
  <c r="Z305" i="1"/>
  <c r="BN305" i="1"/>
  <c r="BP305" i="1"/>
  <c r="Z314" i="1"/>
  <c r="BN314" i="1"/>
  <c r="Z322" i="1"/>
  <c r="BN322" i="1"/>
  <c r="Z328" i="1"/>
  <c r="BN328" i="1"/>
  <c r="Z332" i="1"/>
  <c r="BN332" i="1"/>
  <c r="BP363" i="1"/>
  <c r="BN363" i="1"/>
  <c r="Z363" i="1"/>
  <c r="BP369" i="1"/>
  <c r="BN369" i="1"/>
  <c r="Z369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BP481" i="1"/>
  <c r="BN481" i="1"/>
  <c r="Z481" i="1"/>
  <c r="BP500" i="1"/>
  <c r="BN500" i="1"/>
  <c r="Z500" i="1"/>
  <c r="BP514" i="1"/>
  <c r="BN514" i="1"/>
  <c r="Z514" i="1"/>
  <c r="BP558" i="1"/>
  <c r="BN558" i="1"/>
  <c r="Z558" i="1"/>
  <c r="Y365" i="1"/>
  <c r="Y364" i="1"/>
  <c r="Y390" i="1"/>
  <c r="Y389" i="1"/>
  <c r="Z596" i="1"/>
  <c r="Y472" i="1"/>
  <c r="Y37" i="1"/>
  <c r="BP26" i="1"/>
  <c r="BP30" i="1"/>
  <c r="BN30" i="1"/>
  <c r="Z30" i="1"/>
  <c r="Y36" i="1"/>
  <c r="BP54" i="1"/>
  <c r="BN54" i="1"/>
  <c r="Z54" i="1"/>
  <c r="Z59" i="1" s="1"/>
  <c r="Y59" i="1"/>
  <c r="BP63" i="1"/>
  <c r="BN63" i="1"/>
  <c r="Z63" i="1"/>
  <c r="Z64" i="1" s="1"/>
  <c r="Y65" i="1"/>
  <c r="D596" i="1"/>
  <c r="Y74" i="1"/>
  <c r="BP68" i="1"/>
  <c r="BN68" i="1"/>
  <c r="Z68" i="1"/>
  <c r="BP73" i="1"/>
  <c r="BN73" i="1"/>
  <c r="Z73" i="1"/>
  <c r="Y75" i="1"/>
  <c r="Y80" i="1"/>
  <c r="BP77" i="1"/>
  <c r="BN77" i="1"/>
  <c r="Z77" i="1"/>
  <c r="Z79" i="1" s="1"/>
  <c r="Y79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Y130" i="1"/>
  <c r="BP127" i="1"/>
  <c r="BN127" i="1"/>
  <c r="Z127" i="1"/>
  <c r="Y131" i="1"/>
  <c r="BP135" i="1"/>
  <c r="BN135" i="1"/>
  <c r="Z135" i="1"/>
  <c r="Y139" i="1"/>
  <c r="BP143" i="1"/>
  <c r="BN143" i="1"/>
  <c r="Z143" i="1"/>
  <c r="Z144" i="1" s="1"/>
  <c r="Y145" i="1"/>
  <c r="G596" i="1"/>
  <c r="Y151" i="1"/>
  <c r="BP148" i="1"/>
  <c r="BN148" i="1"/>
  <c r="Z148" i="1"/>
  <c r="Y150" i="1"/>
  <c r="BP173" i="1"/>
  <c r="BN173" i="1"/>
  <c r="Z173" i="1"/>
  <c r="BP236" i="1"/>
  <c r="BN236" i="1"/>
  <c r="Z236" i="1"/>
  <c r="BP290" i="1"/>
  <c r="BN290" i="1"/>
  <c r="Z290" i="1"/>
  <c r="BP370" i="1"/>
  <c r="BN370" i="1"/>
  <c r="Z370" i="1"/>
  <c r="Y379" i="1"/>
  <c r="BP374" i="1"/>
  <c r="BN374" i="1"/>
  <c r="Z374" i="1"/>
  <c r="BP393" i="1"/>
  <c r="BN393" i="1"/>
  <c r="Z393" i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H9" i="1"/>
  <c r="B596" i="1"/>
  <c r="X587" i="1"/>
  <c r="X588" i="1"/>
  <c r="X590" i="1"/>
  <c r="Y24" i="1"/>
  <c r="Z26" i="1"/>
  <c r="BN26" i="1"/>
  <c r="BP28" i="1"/>
  <c r="BN28" i="1"/>
  <c r="Z28" i="1"/>
  <c r="BP34" i="1"/>
  <c r="BN34" i="1"/>
  <c r="Z34" i="1"/>
  <c r="BP56" i="1"/>
  <c r="BN56" i="1"/>
  <c r="Z56" i="1"/>
  <c r="BP85" i="1"/>
  <c r="BN85" i="1"/>
  <c r="Z85" i="1"/>
  <c r="BP97" i="1"/>
  <c r="BN97" i="1"/>
  <c r="Z97" i="1"/>
  <c r="Y99" i="1"/>
  <c r="BP165" i="1"/>
  <c r="BN165" i="1"/>
  <c r="Z165" i="1"/>
  <c r="Z167" i="1" s="1"/>
  <c r="Y167" i="1"/>
  <c r="BP187" i="1"/>
  <c r="BN187" i="1"/>
  <c r="Z187" i="1"/>
  <c r="Y195" i="1"/>
  <c r="BP191" i="1"/>
  <c r="BN191" i="1"/>
  <c r="Z191" i="1"/>
  <c r="BP204" i="1"/>
  <c r="BN204" i="1"/>
  <c r="Z204" i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Y230" i="1"/>
  <c r="BP224" i="1"/>
  <c r="BN224" i="1"/>
  <c r="Z224" i="1"/>
  <c r="BP228" i="1"/>
  <c r="BN228" i="1"/>
  <c r="Z228" i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BP258" i="1"/>
  <c r="BN258" i="1"/>
  <c r="Z258" i="1"/>
  <c r="Y262" i="1"/>
  <c r="BP267" i="1"/>
  <c r="BN267" i="1"/>
  <c r="Z267" i="1"/>
  <c r="Y271" i="1"/>
  <c r="BP281" i="1"/>
  <c r="BN281" i="1"/>
  <c r="Z281" i="1"/>
  <c r="Z283" i="1" s="1"/>
  <c r="Y283" i="1"/>
  <c r="BP313" i="1"/>
  <c r="BN313" i="1"/>
  <c r="Z313" i="1"/>
  <c r="BP317" i="1"/>
  <c r="BN317" i="1"/>
  <c r="Z317" i="1"/>
  <c r="Y319" i="1"/>
  <c r="Y326" i="1"/>
  <c r="BP321" i="1"/>
  <c r="BN321" i="1"/>
  <c r="Z321" i="1"/>
  <c r="Y325" i="1"/>
  <c r="BP329" i="1"/>
  <c r="BN329" i="1"/>
  <c r="Z329" i="1"/>
  <c r="BP333" i="1"/>
  <c r="BN333" i="1"/>
  <c r="Z333" i="1"/>
  <c r="Y335" i="1"/>
  <c r="Y340" i="1"/>
  <c r="BP337" i="1"/>
  <c r="BN337" i="1"/>
  <c r="Z337" i="1"/>
  <c r="Y341" i="1"/>
  <c r="BP351" i="1"/>
  <c r="BN351" i="1"/>
  <c r="Z351" i="1"/>
  <c r="Z353" i="1" s="1"/>
  <c r="Y353" i="1"/>
  <c r="F596" i="1"/>
  <c r="X596" i="1"/>
  <c r="C596" i="1"/>
  <c r="Y60" i="1"/>
  <c r="Y64" i="1"/>
  <c r="BP70" i="1"/>
  <c r="BN70" i="1"/>
  <c r="Z70" i="1"/>
  <c r="BP83" i="1"/>
  <c r="BN83" i="1"/>
  <c r="Z83" i="1"/>
  <c r="BP87" i="1"/>
  <c r="BN87" i="1"/>
  <c r="Z87" i="1"/>
  <c r="Y89" i="1"/>
  <c r="Y94" i="1"/>
  <c r="BP91" i="1"/>
  <c r="BN91" i="1"/>
  <c r="Z91" i="1"/>
  <c r="Z93" i="1" s="1"/>
  <c r="Y100" i="1"/>
  <c r="BP104" i="1"/>
  <c r="BN104" i="1"/>
  <c r="Z104" i="1"/>
  <c r="BP112" i="1"/>
  <c r="BN112" i="1"/>
  <c r="Z112" i="1"/>
  <c r="BP121" i="1"/>
  <c r="BN121" i="1"/>
  <c r="Z121" i="1"/>
  <c r="BP129" i="1"/>
  <c r="BN129" i="1"/>
  <c r="Z129" i="1"/>
  <c r="Y140" i="1"/>
  <c r="BP133" i="1"/>
  <c r="BN133" i="1"/>
  <c r="Z133" i="1"/>
  <c r="BP137" i="1"/>
  <c r="BN137" i="1"/>
  <c r="Z137" i="1"/>
  <c r="Y144" i="1"/>
  <c r="BP154" i="1"/>
  <c r="BN154" i="1"/>
  <c r="Z154" i="1"/>
  <c r="Z155" i="1" s="1"/>
  <c r="Y156" i="1"/>
  <c r="Y161" i="1"/>
  <c r="BP158" i="1"/>
  <c r="BN158" i="1"/>
  <c r="Z158" i="1"/>
  <c r="Z160" i="1" s="1"/>
  <c r="BP171" i="1"/>
  <c r="BN171" i="1"/>
  <c r="Z171" i="1"/>
  <c r="Z175" i="1" s="1"/>
  <c r="Y175" i="1"/>
  <c r="BP179" i="1"/>
  <c r="BN179" i="1"/>
  <c r="Z179" i="1"/>
  <c r="Z181" i="1" s="1"/>
  <c r="BP189" i="1"/>
  <c r="BN189" i="1"/>
  <c r="Z189" i="1"/>
  <c r="BP193" i="1"/>
  <c r="BN193" i="1"/>
  <c r="Z193" i="1"/>
  <c r="J596" i="1"/>
  <c r="Y201" i="1"/>
  <c r="BP198" i="1"/>
  <c r="BN198" i="1"/>
  <c r="Z198" i="1"/>
  <c r="Y205" i="1"/>
  <c r="BP210" i="1"/>
  <c r="BN210" i="1"/>
  <c r="Z210" i="1"/>
  <c r="BP214" i="1"/>
  <c r="BN214" i="1"/>
  <c r="Z214" i="1"/>
  <c r="Y231" i="1"/>
  <c r="BP222" i="1"/>
  <c r="BN222" i="1"/>
  <c r="Z222" i="1"/>
  <c r="BP226" i="1"/>
  <c r="BN226" i="1"/>
  <c r="Z226" i="1"/>
  <c r="BP234" i="1"/>
  <c r="BN234" i="1"/>
  <c r="Z234" i="1"/>
  <c r="Z238" i="1" s="1"/>
  <c r="Y238" i="1"/>
  <c r="BP243" i="1"/>
  <c r="BN243" i="1"/>
  <c r="Z243" i="1"/>
  <c r="Z250" i="1" s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Z271" i="1" s="1"/>
  <c r="BP288" i="1"/>
  <c r="BN288" i="1"/>
  <c r="Z288" i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Y334" i="1"/>
  <c r="BP331" i="1"/>
  <c r="BN331" i="1"/>
  <c r="Z331" i="1"/>
  <c r="BP339" i="1"/>
  <c r="BN339" i="1"/>
  <c r="Z339" i="1"/>
  <c r="BP345" i="1"/>
  <c r="BN345" i="1"/>
  <c r="Z345" i="1"/>
  <c r="Z347" i="1" s="1"/>
  <c r="Y354" i="1"/>
  <c r="BP362" i="1"/>
  <c r="BN362" i="1"/>
  <c r="Z362" i="1"/>
  <c r="BP372" i="1"/>
  <c r="BN372" i="1"/>
  <c r="Z372" i="1"/>
  <c r="BP377" i="1"/>
  <c r="BN377" i="1"/>
  <c r="Z377" i="1"/>
  <c r="Y384" i="1"/>
  <c r="BP381" i="1"/>
  <c r="BN381" i="1"/>
  <c r="Z381" i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Y517" i="1"/>
  <c r="Y522" i="1"/>
  <c r="BP519" i="1"/>
  <c r="BN519" i="1"/>
  <c r="Z519" i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566" i="1" l="1"/>
  <c r="Z538" i="1"/>
  <c r="Z516" i="1"/>
  <c r="Z483" i="1"/>
  <c r="Z472" i="1"/>
  <c r="Z383" i="1"/>
  <c r="Z378" i="1"/>
  <c r="Z364" i="1"/>
  <c r="Z292" i="1"/>
  <c r="Z200" i="1"/>
  <c r="Z139" i="1"/>
  <c r="Z205" i="1"/>
  <c r="Z99" i="1"/>
  <c r="Z402" i="1"/>
  <c r="Z394" i="1"/>
  <c r="Z150" i="1"/>
  <c r="Z340" i="1"/>
  <c r="Z334" i="1"/>
  <c r="Z230" i="1"/>
  <c r="Z449" i="1"/>
  <c r="Z415" i="1"/>
  <c r="Y590" i="1"/>
  <c r="Z559" i="1"/>
  <c r="Z318" i="1"/>
  <c r="Z88" i="1"/>
  <c r="Z194" i="1"/>
  <c r="Y587" i="1"/>
  <c r="Y588" i="1"/>
  <c r="Z325" i="1"/>
  <c r="Z216" i="1"/>
  <c r="Y586" i="1"/>
  <c r="Z554" i="1"/>
  <c r="Z522" i="1"/>
  <c r="Z502" i="1"/>
  <c r="Z107" i="1"/>
  <c r="Z262" i="1"/>
  <c r="Z36" i="1"/>
  <c r="X589" i="1"/>
  <c r="Z130" i="1"/>
  <c r="Z124" i="1"/>
  <c r="Z115" i="1"/>
  <c r="Z74" i="1"/>
  <c r="Y589" i="1" l="1"/>
  <c r="Z591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<sst xmlns="http://schemas.openxmlformats.org/spreadsheetml/2006/main" count="2404" uniqueCount="765">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</sst>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B54" sqref="AB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45530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0.5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192</v>
      </c>
      <c r="Y54" s="375">
        <f t="shared" si="6"/>
        <v>194.4</v>
      </c>
      <c r="Z54" s="36">
        <f>IFERROR(IF(Y54=0,"",ROUNDUP(Y54/H54,0)*0.02175),"")</f>
        <v>0.39149999999999996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200.5333333333333</v>
      </c>
      <c r="BN54" s="64">
        <f t="shared" si="8"/>
        <v>203.03999999999996</v>
      </c>
      <c r="BO54" s="64">
        <f t="shared" si="9"/>
        <v>0.31746031746031739</v>
      </c>
      <c r="BP54" s="64">
        <f t="shared" si="10"/>
        <v>0.3214285714285714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34</v>
      </c>
      <c r="Y55" s="375">
        <f t="shared" si="6"/>
        <v>44.8</v>
      </c>
      <c r="Z55" s="36">
        <f>IFERROR(IF(Y55=0,"",ROUNDUP(Y55/H55,0)*0.02175),"")</f>
        <v>8.6999999999999994E-2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35.457142857142863</v>
      </c>
      <c r="BN55" s="64">
        <f t="shared" si="8"/>
        <v>46.720000000000006</v>
      </c>
      <c r="BO55" s="64">
        <f t="shared" si="9"/>
        <v>5.4209183673469392E-2</v>
      </c>
      <c r="BP55" s="64">
        <f t="shared" si="10"/>
        <v>7.1428571428571425E-2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20.81349206349206</v>
      </c>
      <c r="Y59" s="376">
        <f>IFERROR(Y53/H53,"0")+IFERROR(Y54/H54,"0")+IFERROR(Y55/H55,"0")+IFERROR(Y56/H56,"0")+IFERROR(Y57/H57,"0")+IFERROR(Y58/H58,"0")</f>
        <v>22</v>
      </c>
      <c r="Z59" s="376">
        <f>IFERROR(IF(Z53="",0,Z53),"0")+IFERROR(IF(Z54="",0,Z54),"0")+IFERROR(IF(Z55="",0,Z55),"0")+IFERROR(IF(Z56="",0,Z56),"0")+IFERROR(IF(Z57="",0,Z57),"0")+IFERROR(IF(Z58="",0,Z58),"0")</f>
        <v>0.47849999999999993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226</v>
      </c>
      <c r="Y60" s="376">
        <f>IFERROR(SUM(Y53:Y58),"0")</f>
        <v>239.2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100</v>
      </c>
      <c r="Y68" s="375">
        <f t="shared" ref="Y68:Y73" si="11">IFERROR(IF(X68="",0,CEILING((X68/$H68),1)*$H68),"")</f>
        <v>108</v>
      </c>
      <c r="Z68" s="36">
        <f>IFERROR(IF(Y68=0,"",ROUNDUP(Y68/H68,0)*0.02175),"")</f>
        <v>0.21749999999999997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104.44444444444444</v>
      </c>
      <c r="BN68" s="64">
        <f t="shared" ref="BN68:BN73" si="13">IFERROR(Y68*I68/H68,"0")</f>
        <v>112.8</v>
      </c>
      <c r="BO68" s="64">
        <f t="shared" ref="BO68:BO73" si="14">IFERROR(1/J68*(X68/H68),"0")</f>
        <v>0.16534391534391535</v>
      </c>
      <c r="BP68" s="64">
        <f t="shared" ref="BP68:BP73" si="15">IFERROR(1/J68*(Y68/H68),"0")</f>
        <v>0.17857142857142855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9.2592592592592595</v>
      </c>
      <c r="Y74" s="376">
        <f>IFERROR(Y68/H68,"0")+IFERROR(Y69/H69,"0")+IFERROR(Y70/H70,"0")+IFERROR(Y71/H71,"0")+IFERROR(Y72/H72,"0")+IFERROR(Y73/H73,"0")</f>
        <v>10</v>
      </c>
      <c r="Z74" s="376">
        <f>IFERROR(IF(Z68="",0,Z68),"0")+IFERROR(IF(Z69="",0,Z69),"0")+IFERROR(IF(Z70="",0,Z70),"0")+IFERROR(IF(Z71="",0,Z71),"0")+IFERROR(IF(Z72="",0,Z72),"0")+IFERROR(IF(Z73="",0,Z73),"0")</f>
        <v>0.21749999999999997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100</v>
      </c>
      <c r="Y75" s="376">
        <f>IFERROR(SUM(Y68:Y73),"0")</f>
        <v>108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81</v>
      </c>
      <c r="Y77" s="375">
        <f>IFERROR(IF(X77="",0,CEILING((X77/$H77),1)*$H77),"")</f>
        <v>86.4</v>
      </c>
      <c r="Z77" s="36">
        <f>IFERROR(IF(Y77=0,"",ROUNDUP(Y77/H77,0)*0.02175),"")</f>
        <v>0.17399999999999999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84.6</v>
      </c>
      <c r="BN77" s="64">
        <f>IFERROR(Y77*I77/H77,"0")</f>
        <v>90.24</v>
      </c>
      <c r="BO77" s="64">
        <f>IFERROR(1/J77*(X77/H77),"0")</f>
        <v>0.1339285714285714</v>
      </c>
      <c r="BP77" s="64">
        <f>IFERROR(1/J77*(Y77/H77),"0")</f>
        <v>0.14285714285714285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7.4999999999999991</v>
      </c>
      <c r="Y79" s="376">
        <f>IFERROR(Y77/H77,"0")+IFERROR(Y78/H78,"0")</f>
        <v>8</v>
      </c>
      <c r="Z79" s="376">
        <f>IFERROR(IF(Z77="",0,Z77),"0")+IFERROR(IF(Z78="",0,Z78),"0")</f>
        <v>0.17399999999999999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81</v>
      </c>
      <c r="Y80" s="376">
        <f>IFERROR(SUM(Y77:Y78),"0")</f>
        <v>86.4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182</v>
      </c>
      <c r="Y103" s="375">
        <f>IFERROR(IF(X103="",0,CEILING((X103/$H103),1)*$H103),"")</f>
        <v>183.60000000000002</v>
      </c>
      <c r="Z103" s="36">
        <f>IFERROR(IF(Y103=0,"",ROUNDUP(Y103/H103,0)*0.02175),"")</f>
        <v>0.36974999999999997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190.08888888888887</v>
      </c>
      <c r="BN103" s="64">
        <f>IFERROR(Y103*I103/H103,"0")</f>
        <v>191.76000000000002</v>
      </c>
      <c r="BO103" s="64">
        <f>IFERROR(1/J103*(X103/H103),"0")</f>
        <v>0.30092592592592587</v>
      </c>
      <c r="BP103" s="64">
        <f>IFERROR(1/J103*(Y103/H103),"0")</f>
        <v>0.30357142857142855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17</v>
      </c>
      <c r="Y106" s="375">
        <f>IFERROR(IF(X106="",0,CEILING((X106/$H106),1)*$H106),"")</f>
        <v>18</v>
      </c>
      <c r="Z106" s="36">
        <f>IFERROR(IF(Y106=0,"",ROUNDUP(Y106/H106,0)*0.00937),"")</f>
        <v>3.7479999999999999E-2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17.793333333333333</v>
      </c>
      <c r="BN106" s="64">
        <f>IFERROR(Y106*I106/H106,"0")</f>
        <v>18.84</v>
      </c>
      <c r="BO106" s="64">
        <f>IFERROR(1/J106*(X106/H106),"0")</f>
        <v>3.1481481481481478E-2</v>
      </c>
      <c r="BP106" s="64">
        <f>IFERROR(1/J106*(Y106/H106),"0")</f>
        <v>3.3333333333333333E-2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20.62962962962963</v>
      </c>
      <c r="Y107" s="376">
        <f>IFERROR(Y103/H103,"0")+IFERROR(Y104/H104,"0")+IFERROR(Y105/H105,"0")+IFERROR(Y106/H106,"0")</f>
        <v>21</v>
      </c>
      <c r="Z107" s="376">
        <f>IFERROR(IF(Z103="",0,Z103),"0")+IFERROR(IF(Z104="",0,Z104),"0")+IFERROR(IF(Z105="",0,Z105),"0")+IFERROR(IF(Z106="",0,Z106),"0")</f>
        <v>0.40722999999999998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199</v>
      </c>
      <c r="Y108" s="376">
        <f>IFERROR(SUM(Y103:Y106),"0")</f>
        <v>201.60000000000002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250</v>
      </c>
      <c r="Y111" s="375">
        <f>IFERROR(IF(X111="",0,CEILING((X111/$H111),1)*$H111),"")</f>
        <v>252</v>
      </c>
      <c r="Z111" s="36">
        <f>IFERROR(IF(Y111=0,"",ROUNDUP(Y111/H111,0)*0.02175),"")</f>
        <v>0.65249999999999997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266.78571428571428</v>
      </c>
      <c r="BN111" s="64">
        <f>IFERROR(Y111*I111/H111,"0")</f>
        <v>268.91999999999996</v>
      </c>
      <c r="BO111" s="64">
        <f>IFERROR(1/J111*(X111/H111),"0")</f>
        <v>0.53146258503401356</v>
      </c>
      <c r="BP111" s="64">
        <f>IFERROR(1/J111*(Y111/H111),"0")</f>
        <v>0.5357142857142857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115</v>
      </c>
      <c r="Y112" s="375">
        <f>IFERROR(IF(X112="",0,CEILING((X112/$H112),1)*$H112),"")</f>
        <v>116.10000000000001</v>
      </c>
      <c r="Z112" s="36">
        <f>IFERROR(IF(Y112=0,"",ROUNDUP(Y112/H112,0)*0.00753),"")</f>
        <v>0.32379000000000002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126.58518518518517</v>
      </c>
      <c r="BN112" s="64">
        <f>IFERROR(Y112*I112/H112,"0")</f>
        <v>127.79600000000001</v>
      </c>
      <c r="BO112" s="64">
        <f>IFERROR(1/J112*(X112/H112),"0")</f>
        <v>0.27302943969610632</v>
      </c>
      <c r="BP112" s="64">
        <f>IFERROR(1/J112*(Y112/H112),"0")</f>
        <v>0.27564102564102561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72.35449735449734</v>
      </c>
      <c r="Y115" s="376">
        <f>IFERROR(Y110/H110,"0")+IFERROR(Y111/H111,"0")+IFERROR(Y112/H112,"0")+IFERROR(Y113/H113,"0")+IFERROR(Y114/H114,"0")</f>
        <v>73</v>
      </c>
      <c r="Z115" s="376">
        <f>IFERROR(IF(Z110="",0,Z110),"0")+IFERROR(IF(Z111="",0,Z111),"0")+IFERROR(IF(Z112="",0,Z112),"0")+IFERROR(IF(Z113="",0,Z113),"0")+IFERROR(IF(Z114="",0,Z114),"0")</f>
        <v>0.97628999999999999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365</v>
      </c>
      <c r="Y116" s="376">
        <f>IFERROR(SUM(Y110:Y114),"0")</f>
        <v>368.1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131</v>
      </c>
      <c r="Y120" s="375">
        <f>IFERROR(IF(X120="",0,CEILING((X120/$H120),1)*$H120),"")</f>
        <v>134.39999999999998</v>
      </c>
      <c r="Z120" s="36">
        <f>IFERROR(IF(Y120=0,"",ROUNDUP(Y120/H120,0)*0.02175),"")</f>
        <v>0.26100000000000001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136.61428571428573</v>
      </c>
      <c r="BN120" s="64">
        <f>IFERROR(Y120*I120/H120,"0")</f>
        <v>140.15999999999997</v>
      </c>
      <c r="BO120" s="64">
        <f>IFERROR(1/J120*(X120/H120),"0")</f>
        <v>0.20886479591836737</v>
      </c>
      <c r="BP120" s="64">
        <f>IFERROR(1/J120*(Y120/H120),"0")</f>
        <v>0.21428571428571425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11.696428571428573</v>
      </c>
      <c r="Y124" s="376">
        <f>IFERROR(Y119/H119,"0")+IFERROR(Y120/H120,"0")+IFERROR(Y121/H121,"0")+IFERROR(Y122/H122,"0")+IFERROR(Y123/H123,"0")</f>
        <v>11.999999999999998</v>
      </c>
      <c r="Z124" s="376">
        <f>IFERROR(IF(Z119="",0,Z119),"0")+IFERROR(IF(Z120="",0,Z120),"0")+IFERROR(IF(Z121="",0,Z121),"0")+IFERROR(IF(Z122="",0,Z122),"0")+IFERROR(IF(Z123="",0,Z123),"0")</f>
        <v>0.26100000000000001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131</v>
      </c>
      <c r="Y125" s="376">
        <f>IFERROR(SUM(Y119:Y123),"0")</f>
        <v>134.39999999999998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276</v>
      </c>
      <c r="Y133" s="375">
        <f t="shared" ref="Y133:Y138" si="21">IFERROR(IF(X133="",0,CEILING((X133/$H133),1)*$H133),"")</f>
        <v>277.2</v>
      </c>
      <c r="Z133" s="36">
        <f>IFERROR(IF(Y133=0,"",ROUNDUP(Y133/H133,0)*0.02175),"")</f>
        <v>0.71775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294.33428571428567</v>
      </c>
      <c r="BN133" s="64">
        <f t="shared" ref="BN133:BN138" si="23">IFERROR(Y133*I133/H133,"0")</f>
        <v>295.61399999999998</v>
      </c>
      <c r="BO133" s="64">
        <f t="shared" ref="BO133:BO138" si="24">IFERROR(1/J133*(X133/H133),"0")</f>
        <v>0.58673469387755095</v>
      </c>
      <c r="BP133" s="64">
        <f t="shared" ref="BP133:BP138" si="25">IFERROR(1/J133*(Y133/H133),"0")</f>
        <v>0.5892857142857143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144</v>
      </c>
      <c r="Y136" s="375">
        <f t="shared" si="21"/>
        <v>145.80000000000001</v>
      </c>
      <c r="Z136" s="36">
        <f>IFERROR(IF(Y136=0,"",ROUNDUP(Y136/H136,0)*0.00753),"")</f>
        <v>0.40662000000000004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158.50666666666666</v>
      </c>
      <c r="BN136" s="64">
        <f t="shared" si="23"/>
        <v>160.488</v>
      </c>
      <c r="BO136" s="64">
        <f t="shared" si="24"/>
        <v>0.34188034188034183</v>
      </c>
      <c r="BP136" s="64">
        <f t="shared" si="25"/>
        <v>0.34615384615384615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86.190476190476176</v>
      </c>
      <c r="Y139" s="376">
        <f>IFERROR(Y133/H133,"0")+IFERROR(Y134/H134,"0")+IFERROR(Y135/H135,"0")+IFERROR(Y136/H136,"0")+IFERROR(Y137/H137,"0")+IFERROR(Y138/H138,"0")</f>
        <v>87</v>
      </c>
      <c r="Z139" s="376">
        <f>IFERROR(IF(Z133="",0,Z133),"0")+IFERROR(IF(Z134="",0,Z134),"0")+IFERROR(IF(Z135="",0,Z135),"0")+IFERROR(IF(Z136="",0,Z136),"0")+IFERROR(IF(Z137="",0,Z137),"0")+IFERROR(IF(Z138="",0,Z138),"0")</f>
        <v>1.1243700000000001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420</v>
      </c>
      <c r="Y140" s="376">
        <f>IFERROR(SUM(Y133:Y138),"0")</f>
        <v>423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20</v>
      </c>
      <c r="Y186" s="375">
        <f t="shared" ref="Y186:Y193" si="26">IFERROR(IF(X186="",0,CEILING((X186/$H186),1)*$H186),"")</f>
        <v>21</v>
      </c>
      <c r="Z186" s="36">
        <f>IFERROR(IF(Y186=0,"",ROUNDUP(Y186/H186,0)*0.00753),"")</f>
        <v>3.7650000000000003E-2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21.238095238095237</v>
      </c>
      <c r="BN186" s="64">
        <f t="shared" ref="BN186:BN193" si="28">IFERROR(Y186*I186/H186,"0")</f>
        <v>22.299999999999997</v>
      </c>
      <c r="BO186" s="64">
        <f t="shared" ref="BO186:BO193" si="29">IFERROR(1/J186*(X186/H186),"0")</f>
        <v>3.0525030525030524E-2</v>
      </c>
      <c r="BP186" s="64">
        <f t="shared" ref="BP186:BP193" si="30">IFERROR(1/J186*(Y186/H186),"0")</f>
        <v>3.2051282051282048E-2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11</v>
      </c>
      <c r="Y188" s="375">
        <f t="shared" si="26"/>
        <v>12.600000000000001</v>
      </c>
      <c r="Z188" s="36">
        <f>IFERROR(IF(Y188=0,"",ROUNDUP(Y188/H188,0)*0.00753),"")</f>
        <v>2.2589999999999999E-2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11.523809523809526</v>
      </c>
      <c r="BN188" s="64">
        <f t="shared" si="28"/>
        <v>13.200000000000003</v>
      </c>
      <c r="BO188" s="64">
        <f t="shared" si="29"/>
        <v>1.6788766788766788E-2</v>
      </c>
      <c r="BP188" s="64">
        <f t="shared" si="30"/>
        <v>1.9230769230769232E-2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29</v>
      </c>
      <c r="Y189" s="375">
        <f t="shared" si="26"/>
        <v>29.400000000000002</v>
      </c>
      <c r="Z189" s="36">
        <f>IFERROR(IF(Y189=0,"",ROUNDUP(Y189/H189,0)*0.00502),"")</f>
        <v>7.0280000000000009E-2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30.795238095238094</v>
      </c>
      <c r="BN189" s="64">
        <f t="shared" si="28"/>
        <v>31.22</v>
      </c>
      <c r="BO189" s="64">
        <f t="shared" si="29"/>
        <v>5.9015059015059018E-2</v>
      </c>
      <c r="BP189" s="64">
        <f t="shared" si="30"/>
        <v>5.9829059829059839E-2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20</v>
      </c>
      <c r="Y191" s="375">
        <f t="shared" si="26"/>
        <v>21</v>
      </c>
      <c r="Z191" s="36">
        <f>IFERROR(IF(Y191=0,"",ROUNDUP(Y191/H191,0)*0.00502),"")</f>
        <v>5.0200000000000002E-2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20.952380952380953</v>
      </c>
      <c r="BN191" s="64">
        <f t="shared" si="28"/>
        <v>22</v>
      </c>
      <c r="BO191" s="64">
        <f t="shared" si="29"/>
        <v>4.0700040700040706E-2</v>
      </c>
      <c r="BP191" s="64">
        <f t="shared" si="30"/>
        <v>4.2735042735042736E-2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30.714285714285715</v>
      </c>
      <c r="Y194" s="376">
        <f>IFERROR(Y186/H186,"0")+IFERROR(Y187/H187,"0")+IFERROR(Y188/H188,"0")+IFERROR(Y189/H189,"0")+IFERROR(Y190/H190,"0")+IFERROR(Y191/H191,"0")+IFERROR(Y192/H192,"0")+IFERROR(Y193/H193,"0")</f>
        <v>32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0.18072000000000002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80</v>
      </c>
      <c r="Y195" s="376">
        <f>IFERROR(SUM(Y186:Y193),"0")</f>
        <v>84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31</v>
      </c>
      <c r="Y209" s="375">
        <f t="shared" si="31"/>
        <v>32.400000000000006</v>
      </c>
      <c r="Z209" s="36">
        <f>IFERROR(IF(Y209=0,"",ROUNDUP(Y209/H209,0)*0.00937),"")</f>
        <v>5.6219999999999999E-2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32.205555555555556</v>
      </c>
      <c r="BN209" s="64">
        <f t="shared" si="33"/>
        <v>33.660000000000004</v>
      </c>
      <c r="BO209" s="64">
        <f t="shared" si="34"/>
        <v>4.7839506172839504E-2</v>
      </c>
      <c r="BP209" s="64">
        <f t="shared" si="35"/>
        <v>5.000000000000001E-2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5.7407407407407405</v>
      </c>
      <c r="Y216" s="376">
        <f>IFERROR(Y208/H208,"0")+IFERROR(Y209/H209,"0")+IFERROR(Y210/H210,"0")+IFERROR(Y211/H211,"0")+IFERROR(Y212/H212,"0")+IFERROR(Y213/H213,"0")+IFERROR(Y214/H214,"0")+IFERROR(Y215/H215,"0")</f>
        <v>6.0000000000000009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5.6219999999999999E-2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31</v>
      </c>
      <c r="Y217" s="376">
        <f>IFERROR(SUM(Y208:Y215),"0")</f>
        <v>32.400000000000006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29</v>
      </c>
      <c r="Y222" s="375">
        <f t="shared" si="36"/>
        <v>34.799999999999997</v>
      </c>
      <c r="Z222" s="36">
        <f>IFERROR(IF(Y222=0,"",ROUNDUP(Y222/H222,0)*0.02175),"")</f>
        <v>8.6999999999999994E-2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30.880000000000003</v>
      </c>
      <c r="BN222" s="64">
        <f t="shared" si="38"/>
        <v>37.055999999999997</v>
      </c>
      <c r="BO222" s="64">
        <f t="shared" si="39"/>
        <v>5.9523809523809521E-2</v>
      </c>
      <c r="BP222" s="64">
        <f t="shared" si="40"/>
        <v>7.1428571428571425E-2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65</v>
      </c>
      <c r="Y223" s="375">
        <f t="shared" si="36"/>
        <v>67.2</v>
      </c>
      <c r="Z223" s="36">
        <f t="shared" ref="Z223:Z229" si="41">IFERROR(IF(Y223=0,"",ROUNDUP(Y223/H223,0)*0.00753),"")</f>
        <v>0.21084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72.854166666666671</v>
      </c>
      <c r="BN223" s="64">
        <f t="shared" si="38"/>
        <v>75.320000000000007</v>
      </c>
      <c r="BO223" s="64">
        <f t="shared" si="39"/>
        <v>0.17361111111111113</v>
      </c>
      <c r="BP223" s="64">
        <f t="shared" si="40"/>
        <v>0.17948717948717952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127</v>
      </c>
      <c r="Y225" s="375">
        <f t="shared" si="36"/>
        <v>127.19999999999999</v>
      </c>
      <c r="Z225" s="36">
        <f t="shared" si="41"/>
        <v>0.39909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141.39333333333335</v>
      </c>
      <c r="BN225" s="64">
        <f t="shared" si="38"/>
        <v>141.61600000000001</v>
      </c>
      <c r="BO225" s="64">
        <f t="shared" si="39"/>
        <v>0.33920940170940173</v>
      </c>
      <c r="BP225" s="64">
        <f t="shared" si="40"/>
        <v>0.33974358974358976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76</v>
      </c>
      <c r="Y226" s="375">
        <f t="shared" si="36"/>
        <v>76.8</v>
      </c>
      <c r="Z226" s="36">
        <f t="shared" si="41"/>
        <v>0.24096000000000001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84.613333333333344</v>
      </c>
      <c r="BN226" s="64">
        <f t="shared" si="38"/>
        <v>85.504000000000005</v>
      </c>
      <c r="BO226" s="64">
        <f t="shared" si="39"/>
        <v>0.20299145299145299</v>
      </c>
      <c r="BP226" s="64">
        <f t="shared" si="40"/>
        <v>0.20512820512820512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101</v>
      </c>
      <c r="Y228" s="375">
        <f t="shared" si="36"/>
        <v>103.2</v>
      </c>
      <c r="Z228" s="36">
        <f t="shared" si="41"/>
        <v>0.32379000000000002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112.44666666666667</v>
      </c>
      <c r="BN228" s="64">
        <f t="shared" si="38"/>
        <v>114.89600000000002</v>
      </c>
      <c r="BO228" s="64">
        <f t="shared" si="39"/>
        <v>0.26976495726495725</v>
      </c>
      <c r="BP228" s="64">
        <f t="shared" si="40"/>
        <v>0.27564102564102561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72</v>
      </c>
      <c r="Y229" s="375">
        <f t="shared" si="36"/>
        <v>72</v>
      </c>
      <c r="Z229" s="36">
        <f t="shared" si="41"/>
        <v>0.22590000000000002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80.34</v>
      </c>
      <c r="BN229" s="64">
        <f t="shared" si="38"/>
        <v>80.34</v>
      </c>
      <c r="BO229" s="64">
        <f t="shared" si="39"/>
        <v>0.19230769230769229</v>
      </c>
      <c r="BP229" s="64">
        <f t="shared" si="40"/>
        <v>0.19230769230769229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187.08333333333334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190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1.4875800000000001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470</v>
      </c>
      <c r="Y231" s="376">
        <f>IFERROR(SUM(Y219:Y229),"0")</f>
        <v>481.2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14</v>
      </c>
      <c r="Y237" s="375">
        <f>IFERROR(IF(X237="",0,CEILING((X237/$H237),1)*$H237),"")</f>
        <v>14.399999999999999</v>
      </c>
      <c r="Z237" s="36">
        <f>IFERROR(IF(Y237=0,"",ROUNDUP(Y237/H237,0)*0.00753),"")</f>
        <v>4.5179999999999998E-2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15.586666666666668</v>
      </c>
      <c r="BN237" s="64">
        <f>IFERROR(Y237*I237/H237,"0")</f>
        <v>16.032</v>
      </c>
      <c r="BO237" s="64">
        <f>IFERROR(1/J237*(X237/H237),"0")</f>
        <v>3.7393162393162399E-2</v>
      </c>
      <c r="BP237" s="64">
        <f>IFERROR(1/J237*(Y237/H237),"0")</f>
        <v>3.8461538461538464E-2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5.8333333333333339</v>
      </c>
      <c r="Y238" s="376">
        <f>IFERROR(Y233/H233,"0")+IFERROR(Y234/H234,"0")+IFERROR(Y235/H235,"0")+IFERROR(Y236/H236,"0")+IFERROR(Y237/H237,"0")</f>
        <v>6</v>
      </c>
      <c r="Z238" s="376">
        <f>IFERROR(IF(Z233="",0,Z233),"0")+IFERROR(IF(Z234="",0,Z234),"0")+IFERROR(IF(Z235="",0,Z235),"0")+IFERROR(IF(Z236="",0,Z236),"0")+IFERROR(IF(Z237="",0,Z237),"0")</f>
        <v>4.5179999999999998E-2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14</v>
      </c>
      <c r="Y239" s="376">
        <f>IFERROR(SUM(Y233:Y237),"0")</f>
        <v>14.399999999999999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20</v>
      </c>
      <c r="Y245" s="375">
        <f t="shared" si="42"/>
        <v>23.2</v>
      </c>
      <c r="Z245" s="36">
        <f>IFERROR(IF(Y245=0,"",ROUNDUP(Y245/H245,0)*0.02175),"")</f>
        <v>4.3499999999999997E-2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20.827586206896552</v>
      </c>
      <c r="BN245" s="64">
        <f t="shared" si="44"/>
        <v>24.159999999999997</v>
      </c>
      <c r="BO245" s="64">
        <f t="shared" si="45"/>
        <v>3.0788177339901478E-2</v>
      </c>
      <c r="BP245" s="64">
        <f t="shared" si="46"/>
        <v>3.5714285714285712E-2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8</v>
      </c>
      <c r="Y249" s="375">
        <f t="shared" si="42"/>
        <v>8</v>
      </c>
      <c r="Z249" s="36">
        <f>IFERROR(IF(Y249=0,"",ROUNDUP(Y249/H249,0)*0.00937),"")</f>
        <v>1.874E-2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8.48</v>
      </c>
      <c r="BN249" s="64">
        <f t="shared" si="44"/>
        <v>8.48</v>
      </c>
      <c r="BO249" s="64">
        <f t="shared" si="45"/>
        <v>1.6666666666666666E-2</v>
      </c>
      <c r="BP249" s="64">
        <f t="shared" si="46"/>
        <v>1.6666666666666666E-2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3.7241379310344831</v>
      </c>
      <c r="Y250" s="376">
        <f>IFERROR(Y242/H242,"0")+IFERROR(Y243/H243,"0")+IFERROR(Y244/H244,"0")+IFERROR(Y245/H245,"0")+IFERROR(Y246/H246,"0")+IFERROR(Y247/H247,"0")+IFERROR(Y248/H248,"0")+IFERROR(Y249/H249,"0")</f>
        <v>4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6.2239999999999997E-2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28</v>
      </c>
      <c r="Y251" s="376">
        <f>IFERROR(SUM(Y242:Y249),"0")</f>
        <v>31.2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51</v>
      </c>
      <c r="Y254" s="375">
        <f t="shared" ref="Y254:Y261" si="47">IFERROR(IF(X254="",0,CEILING((X254/$H254),1)*$H254),"")</f>
        <v>58</v>
      </c>
      <c r="Z254" s="36">
        <f>IFERROR(IF(Y254=0,"",ROUNDUP(Y254/H254,0)*0.02175),"")</f>
        <v>0.10874999999999999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53.110344827586211</v>
      </c>
      <c r="BN254" s="64">
        <f t="shared" ref="BN254:BN261" si="49">IFERROR(Y254*I254/H254,"0")</f>
        <v>60.4</v>
      </c>
      <c r="BO254" s="64">
        <f t="shared" ref="BO254:BO261" si="50">IFERROR(1/J254*(X254/H254),"0")</f>
        <v>7.8509852216748777E-2</v>
      </c>
      <c r="BP254" s="64">
        <f t="shared" ref="BP254:BP261" si="51">IFERROR(1/J254*(Y254/H254),"0")</f>
        <v>8.9285714285714274E-2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4.3965517241379315</v>
      </c>
      <c r="Y262" s="376">
        <f>IFERROR(Y254/H254,"0")+IFERROR(Y255/H255,"0")+IFERROR(Y256/H256,"0")+IFERROR(Y257/H257,"0")+IFERROR(Y258/H258,"0")+IFERROR(Y259/H259,"0")+IFERROR(Y260/H260,"0")+IFERROR(Y261/H261,"0")</f>
        <v>5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0.10874999999999999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51</v>
      </c>
      <c r="Y263" s="376">
        <f>IFERROR(SUM(Y254:Y261),"0")</f>
        <v>58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20</v>
      </c>
      <c r="Y289" s="375">
        <f>IFERROR(IF(X289="",0,CEILING((X289/$H289),1)*$H289),"")</f>
        <v>21.599999999999998</v>
      </c>
      <c r="Z289" s="36">
        <f>IFERROR(IF(Y289=0,"",ROUNDUP(Y289/H289,0)*0.00753),"")</f>
        <v>6.7769999999999997E-2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22.266666666666669</v>
      </c>
      <c r="BN289" s="64">
        <f>IFERROR(Y289*I289/H289,"0")</f>
        <v>24.047999999999998</v>
      </c>
      <c r="BO289" s="64">
        <f>IFERROR(1/J289*(X289/H289),"0")</f>
        <v>5.3418803418803423E-2</v>
      </c>
      <c r="BP289" s="64">
        <f>IFERROR(1/J289*(Y289/H289),"0")</f>
        <v>5.7692307692307689E-2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62</v>
      </c>
      <c r="Y290" s="375">
        <f>IFERROR(IF(X290="",0,CEILING((X290/$H290),1)*$H290),"")</f>
        <v>62.4</v>
      </c>
      <c r="Z290" s="36">
        <f>IFERROR(IF(Y290=0,"",ROUNDUP(Y290/H290,0)*0.00753),"")</f>
        <v>0.19578000000000001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67.166666666666671</v>
      </c>
      <c r="BN290" s="64">
        <f>IFERROR(Y290*I290/H290,"0")</f>
        <v>67.600000000000009</v>
      </c>
      <c r="BO290" s="64">
        <f>IFERROR(1/J290*(X290/H290),"0")</f>
        <v>0.16559829059829062</v>
      </c>
      <c r="BP290" s="64">
        <f>IFERROR(1/J290*(Y290/H290),"0")</f>
        <v>0.16666666666666666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34.166666666666671</v>
      </c>
      <c r="Y292" s="376">
        <f>IFERROR(Y287/H287,"0")+IFERROR(Y288/H288,"0")+IFERROR(Y289/H289,"0")+IFERROR(Y290/H290,"0")+IFERROR(Y291/H291,"0")</f>
        <v>35</v>
      </c>
      <c r="Z292" s="376">
        <f>IFERROR(IF(Z287="",0,Z287),"0")+IFERROR(IF(Z288="",0,Z288),"0")+IFERROR(IF(Z289="",0,Z289),"0")+IFERROR(IF(Z290="",0,Z290),"0")+IFERROR(IF(Z291="",0,Z291),"0")</f>
        <v>0.26355000000000001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82</v>
      </c>
      <c r="Y293" s="376">
        <f>IFERROR(SUM(Y287:Y291),"0")</f>
        <v>84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12</v>
      </c>
      <c r="Y321" s="375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12.742857142857142</v>
      </c>
      <c r="BN321" s="64">
        <f>IFERROR(Y321*I321/H321,"0")</f>
        <v>13.38</v>
      </c>
      <c r="BO321" s="64">
        <f>IFERROR(1/J321*(X321/H321),"0")</f>
        <v>1.8315018315018316E-2</v>
      </c>
      <c r="BP321" s="64">
        <f>IFERROR(1/J321*(Y321/H321),"0")</f>
        <v>1.9230769230769232E-2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2.8571428571428572</v>
      </c>
      <c r="Y325" s="376">
        <f>IFERROR(Y321/H321,"0")+IFERROR(Y322/H322,"0")+IFERROR(Y323/H323,"0")+IFERROR(Y324/H324,"0")</f>
        <v>3</v>
      </c>
      <c r="Z325" s="376">
        <f>IFERROR(IF(Z321="",0,Z321),"0")+IFERROR(IF(Z322="",0,Z322),"0")+IFERROR(IF(Z323="",0,Z323),"0")+IFERROR(IF(Z324="",0,Z324),"0")</f>
        <v>2.2589999999999999E-2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12</v>
      </c>
      <c r="Y326" s="376">
        <f>IFERROR(SUM(Y321:Y324),"0")</f>
        <v>12.600000000000001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452</v>
      </c>
      <c r="Y338" s="375">
        <f>IFERROR(IF(X338="",0,CEILING((X338/$H338),1)*$H338),"")</f>
        <v>452.4</v>
      </c>
      <c r="Z338" s="36">
        <f>IFERROR(IF(Y338=0,"",ROUNDUP(Y338/H338,0)*0.02175),"")</f>
        <v>1.2614999999999998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484.68307692307695</v>
      </c>
      <c r="BN338" s="64">
        <f>IFERROR(Y338*I338/H338,"0")</f>
        <v>485.11200000000008</v>
      </c>
      <c r="BO338" s="64">
        <f>IFERROR(1/J338*(X338/H338),"0")</f>
        <v>1.0347985347985347</v>
      </c>
      <c r="BP338" s="64">
        <f>IFERROR(1/J338*(Y338/H338),"0")</f>
        <v>1.0357142857142856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57.948717948717949</v>
      </c>
      <c r="Y340" s="376">
        <f>IFERROR(Y337/H337,"0")+IFERROR(Y338/H338,"0")+IFERROR(Y339/H339,"0")</f>
        <v>58</v>
      </c>
      <c r="Z340" s="376">
        <f>IFERROR(IF(Z337="",0,Z337),"0")+IFERROR(IF(Z338="",0,Z338),"0")+IFERROR(IF(Z339="",0,Z339),"0")</f>
        <v>1.2614999999999998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452</v>
      </c>
      <c r="Y341" s="376">
        <f>IFERROR(SUM(Y337:Y339),"0")</f>
        <v>452.4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10</v>
      </c>
      <c r="Y346" s="375">
        <f>IFERROR(IF(X346="",0,CEILING((X346/$H346),1)*$H346),"")</f>
        <v>10.199999999999999</v>
      </c>
      <c r="Z346" s="36">
        <f>IFERROR(IF(Y346=0,"",ROUNDUP(Y346/H346,0)*0.00753),"")</f>
        <v>3.0120000000000001E-2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11.372549019607844</v>
      </c>
      <c r="BN346" s="64">
        <f>IFERROR(Y346*I346/H346,"0")</f>
        <v>11.6</v>
      </c>
      <c r="BO346" s="64">
        <f>IFERROR(1/J346*(X346/H346),"0")</f>
        <v>2.513826043237808E-2</v>
      </c>
      <c r="BP346" s="64">
        <f>IFERROR(1/J346*(Y346/H346),"0")</f>
        <v>2.564102564102564E-2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3.9215686274509807</v>
      </c>
      <c r="Y347" s="376">
        <f>IFERROR(Y343/H343,"0")+IFERROR(Y344/H344,"0")+IFERROR(Y345/H345,"0")+IFERROR(Y346/H346,"0")</f>
        <v>4</v>
      </c>
      <c r="Z347" s="376">
        <f>IFERROR(IF(Z343="",0,Z343),"0")+IFERROR(IF(Z344="",0,Z344),"0")+IFERROR(IF(Z345="",0,Z345),"0")+IFERROR(IF(Z346="",0,Z346),"0")</f>
        <v>3.0120000000000001E-2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10</v>
      </c>
      <c r="Y348" s="376">
        <f>IFERROR(SUM(Y343:Y346),"0")</f>
        <v>10.199999999999999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163</v>
      </c>
      <c r="Y369" s="375">
        <f t="shared" ref="Y369:Y377" si="62">IFERROR(IF(X369="",0,CEILING((X369/$H369),1)*$H369),"")</f>
        <v>165</v>
      </c>
      <c r="Z369" s="36">
        <f>IFERROR(IF(Y369=0,"",ROUNDUP(Y369/H369,0)*0.02175),"")</f>
        <v>0.23924999999999999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168.21600000000001</v>
      </c>
      <c r="BN369" s="64">
        <f t="shared" ref="BN369:BN377" si="64">IFERROR(Y369*I369/H369,"0")</f>
        <v>170.28000000000003</v>
      </c>
      <c r="BO369" s="64">
        <f t="shared" ref="BO369:BO377" si="65">IFERROR(1/J369*(X369/H369),"0")</f>
        <v>0.22638888888888889</v>
      </c>
      <c r="BP369" s="64">
        <f t="shared" ref="BP369:BP377" si="66">IFERROR(1/J369*(Y369/H369),"0")</f>
        <v>0.22916666666666666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24</v>
      </c>
      <c r="Y371" s="375">
        <f t="shared" si="62"/>
        <v>30</v>
      </c>
      <c r="Z371" s="36">
        <f>IFERROR(IF(Y371=0,"",ROUNDUP(Y371/H371,0)*0.02175),"")</f>
        <v>4.3499999999999997E-2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24.767999999999997</v>
      </c>
      <c r="BN371" s="64">
        <f t="shared" si="64"/>
        <v>30.96</v>
      </c>
      <c r="BO371" s="64">
        <f t="shared" si="65"/>
        <v>3.3333333333333333E-2</v>
      </c>
      <c r="BP371" s="64">
        <f t="shared" si="66"/>
        <v>4.1666666666666664E-2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2166</v>
      </c>
      <c r="Y374" s="375">
        <f t="shared" si="62"/>
        <v>2175</v>
      </c>
      <c r="Z374" s="36">
        <f>IFERROR(IF(Y374=0,"",ROUNDUP(Y374/H374,0)*0.02175),"")</f>
        <v>3.1537499999999996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2235.3119999999999</v>
      </c>
      <c r="BN374" s="64">
        <f t="shared" si="64"/>
        <v>2244.6</v>
      </c>
      <c r="BO374" s="64">
        <f t="shared" si="65"/>
        <v>3.0083333333333333</v>
      </c>
      <c r="BP374" s="64">
        <f t="shared" si="66"/>
        <v>3.020833333333333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156.86666666666667</v>
      </c>
      <c r="Y378" s="376">
        <f>IFERROR(Y369/H369,"0")+IFERROR(Y370/H370,"0")+IFERROR(Y371/H371,"0")+IFERROR(Y372/H372,"0")+IFERROR(Y373/H373,"0")+IFERROR(Y374/H374,"0")+IFERROR(Y375/H375,"0")+IFERROR(Y376/H376,"0")+IFERROR(Y377/H377,"0")</f>
        <v>158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3.4364999999999997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2353</v>
      </c>
      <c r="Y379" s="376">
        <f>IFERROR(SUM(Y369:Y377),"0")</f>
        <v>2370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20</v>
      </c>
      <c r="Y381" s="375">
        <f>IFERROR(IF(X381="",0,CEILING((X381/$H381),1)*$H381),"")</f>
        <v>30</v>
      </c>
      <c r="Z381" s="36">
        <f>IFERROR(IF(Y381=0,"",ROUNDUP(Y381/H381,0)*0.02175),"")</f>
        <v>4.3499999999999997E-2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20.64</v>
      </c>
      <c r="BN381" s="64">
        <f>IFERROR(Y381*I381/H381,"0")</f>
        <v>30.96</v>
      </c>
      <c r="BO381" s="64">
        <f>IFERROR(1/J381*(X381/H381),"0")</f>
        <v>2.7777777777777776E-2</v>
      </c>
      <c r="BP381" s="64">
        <f>IFERROR(1/J381*(Y381/H381),"0")</f>
        <v>4.1666666666666664E-2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1.3333333333333333</v>
      </c>
      <c r="Y383" s="376">
        <f>IFERROR(Y381/H381,"0")+IFERROR(Y382/H382,"0")</f>
        <v>2</v>
      </c>
      <c r="Z383" s="376">
        <f>IFERROR(IF(Z381="",0,Z381),"0")+IFERROR(IF(Z382="",0,Z382),"0")</f>
        <v>4.3499999999999997E-2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20</v>
      </c>
      <c r="Y384" s="376">
        <f>IFERROR(SUM(Y381:Y382),"0")</f>
        <v>30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1037</v>
      </c>
      <c r="Y410" s="375">
        <f>IFERROR(IF(X410="",0,CEILING((X410/$H410),1)*$H410),"")</f>
        <v>1037.3999999999999</v>
      </c>
      <c r="Z410" s="36">
        <f>IFERROR(IF(Y410=0,"",ROUNDUP(Y410/H410,0)*0.02175),"")</f>
        <v>2.8927499999999999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1111.9830769230771</v>
      </c>
      <c r="BN410" s="64">
        <f>IFERROR(Y410*I410/H410,"0")</f>
        <v>1112.412</v>
      </c>
      <c r="BO410" s="64">
        <f>IFERROR(1/J410*(X410/H410),"0")</f>
        <v>2.3740842490842491</v>
      </c>
      <c r="BP410" s="64">
        <f>IFERROR(1/J410*(Y410/H410),"0")</f>
        <v>2.3749999999999996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132.94871794871796</v>
      </c>
      <c r="Y415" s="376">
        <f>IFERROR(Y410/H410,"0")+IFERROR(Y411/H411,"0")+IFERROR(Y412/H412,"0")+IFERROR(Y413/H413,"0")+IFERROR(Y414/H414,"0")</f>
        <v>132.99999999999997</v>
      </c>
      <c r="Z415" s="376">
        <f>IFERROR(IF(Z410="",0,Z410),"0")+IFERROR(IF(Z411="",0,Z411),"0")+IFERROR(IF(Z412="",0,Z412),"0")+IFERROR(IF(Z413="",0,Z413),"0")+IFERROR(IF(Z414="",0,Z414),"0")</f>
        <v>2.8927499999999999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1037</v>
      </c>
      <c r="Y416" s="376">
        <f>IFERROR(SUM(Y410:Y414),"0")</f>
        <v>1037.3999999999999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10</v>
      </c>
      <c r="Y429" s="375">
        <f t="shared" si="67"/>
        <v>12.600000000000001</v>
      </c>
      <c r="Z429" s="36">
        <f>IFERROR(IF(Y429=0,"",ROUNDUP(Y429/H429,0)*0.00753),"")</f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10.547619047619046</v>
      </c>
      <c r="BN429" s="64">
        <f t="shared" si="69"/>
        <v>13.290000000000001</v>
      </c>
      <c r="BO429" s="64">
        <f t="shared" si="70"/>
        <v>1.5262515262515262E-2</v>
      </c>
      <c r="BP429" s="64">
        <f t="shared" si="71"/>
        <v>1.9230769230769232E-2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2.3809523809523809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2.2589999999999999E-2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10</v>
      </c>
      <c r="Y450" s="376">
        <f>IFERROR(SUM(Y428:Y448),"0")</f>
        <v>12.600000000000001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2</v>
      </c>
      <c r="Y475" s="375">
        <f>IFERROR(IF(X475="",0,CEILING((X475/$H475),1)*$H475),"")</f>
        <v>2.64</v>
      </c>
      <c r="Z475" s="36">
        <f>IFERROR(IF(Y475=0,"",ROUNDUP(Y475/H475,0)*0.00627),"")</f>
        <v>1.2540000000000001E-2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2.8484848484848482</v>
      </c>
      <c r="BN475" s="64">
        <f>IFERROR(Y475*I475/H475,"0")</f>
        <v>3.7599999999999993</v>
      </c>
      <c r="BO475" s="64">
        <f>IFERROR(1/J475*(X475/H475),"0")</f>
        <v>7.575757575757576E-3</v>
      </c>
      <c r="BP475" s="64">
        <f>IFERROR(1/J475*(Y475/H475),"0")</f>
        <v>0.01</v>
      </c>
    </row>
    <row r="476" spans="1:68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1.5151515151515151</v>
      </c>
      <c r="Y476" s="376">
        <f>IFERROR(Y475/H475,"0")</f>
        <v>2</v>
      </c>
      <c r="Z476" s="376">
        <f>IFERROR(IF(Z475="",0,Z475),"0")</f>
        <v>1.2540000000000001E-2</v>
      </c>
      <c r="AA476" s="377"/>
      <c r="AB476" s="377"/>
      <c r="AC476" s="377"/>
    </row>
    <row r="477" spans="1:68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2</v>
      </c>
      <c r="Y477" s="376">
        <f>IFERROR(SUM(Y475:Y475),"0")</f>
        <v>2.64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1175</v>
      </c>
      <c r="Y496" s="375">
        <f t="shared" si="78"/>
        <v>1177.44</v>
      </c>
      <c r="Z496" s="36">
        <f t="shared" si="79"/>
        <v>2.6670799999999999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1255.1136363636363</v>
      </c>
      <c r="BN496" s="64">
        <f t="shared" si="81"/>
        <v>1257.7199999999998</v>
      </c>
      <c r="BO496" s="64">
        <f t="shared" si="82"/>
        <v>2.1397872960372961</v>
      </c>
      <c r="BP496" s="64">
        <f t="shared" si="83"/>
        <v>2.1442307692307692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892</v>
      </c>
      <c r="Y498" s="375">
        <f t="shared" si="78"/>
        <v>892.32</v>
      </c>
      <c r="Z498" s="36">
        <f t="shared" si="79"/>
        <v>2.0212400000000001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952.81818181818176</v>
      </c>
      <c r="BN498" s="64">
        <f t="shared" si="81"/>
        <v>953.16</v>
      </c>
      <c r="BO498" s="64">
        <f t="shared" si="82"/>
        <v>1.6244172494172495</v>
      </c>
      <c r="BP498" s="64">
        <f t="shared" si="83"/>
        <v>1.625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391.47727272727275</v>
      </c>
      <c r="Y502" s="376">
        <f>IFERROR(Y493/H493,"0")+IFERROR(Y494/H494,"0")+IFERROR(Y495/H495,"0")+IFERROR(Y496/H496,"0")+IFERROR(Y497/H497,"0")+IFERROR(Y498/H498,"0")+IFERROR(Y499/H499,"0")+IFERROR(Y500/H500,"0")+IFERROR(Y501/H501,"0")</f>
        <v>392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4.68832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2067</v>
      </c>
      <c r="Y503" s="376">
        <f>IFERROR(SUM(Y493:Y501),"0")</f>
        <v>2069.7600000000002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707</v>
      </c>
      <c r="Y505" s="375">
        <f>IFERROR(IF(X505="",0,CEILING((X505/$H505),1)*$H505),"")</f>
        <v>707.52</v>
      </c>
      <c r="Z505" s="36">
        <f>IFERROR(IF(Y505=0,"",ROUNDUP(Y505/H505,0)*0.01196),"")</f>
        <v>1.6026400000000001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755.20454545454538</v>
      </c>
      <c r="BN505" s="64">
        <f>IFERROR(Y505*I505/H505,"0")</f>
        <v>755.75999999999988</v>
      </c>
      <c r="BO505" s="64">
        <f>IFERROR(1/J505*(X505/H505),"0")</f>
        <v>1.2875145687645688</v>
      </c>
      <c r="BP505" s="64">
        <f>IFERROR(1/J505*(Y505/H505),"0")</f>
        <v>1.2884615384615385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133.90151515151516</v>
      </c>
      <c r="Y507" s="376">
        <f>IFERROR(Y505/H505,"0")+IFERROR(Y506/H506,"0")</f>
        <v>134</v>
      </c>
      <c r="Z507" s="376">
        <f>IFERROR(IF(Z505="",0,Z505),"0")+IFERROR(IF(Z506="",0,Z506),"0")</f>
        <v>1.6026400000000001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707</v>
      </c>
      <c r="Y508" s="376">
        <f>IFERROR(SUM(Y505:Y506),"0")</f>
        <v>707.52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84</v>
      </c>
      <c r="Y510" s="375">
        <f t="shared" ref="Y510:Y515" si="84">IFERROR(IF(X510="",0,CEILING((X510/$H510),1)*$H510),"")</f>
        <v>84.48</v>
      </c>
      <c r="Z510" s="36">
        <f>IFERROR(IF(Y510=0,"",ROUNDUP(Y510/H510,0)*0.01196),"")</f>
        <v>0.19136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89.72727272727272</v>
      </c>
      <c r="BN510" s="64">
        <f t="shared" ref="BN510:BN515" si="86">IFERROR(Y510*I510/H510,"0")</f>
        <v>90.24</v>
      </c>
      <c r="BO510" s="64">
        <f t="shared" ref="BO510:BO515" si="87">IFERROR(1/J510*(X510/H510),"0")</f>
        <v>0.15297202797202797</v>
      </c>
      <c r="BP510" s="64">
        <f t="shared" ref="BP510:BP515" si="88">IFERROR(1/J510*(Y510/H510),"0")</f>
        <v>0.15384615384615385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275</v>
      </c>
      <c r="Y511" s="375">
        <f t="shared" si="84"/>
        <v>279.84000000000003</v>
      </c>
      <c r="Z511" s="36">
        <f>IFERROR(IF(Y511=0,"",ROUNDUP(Y511/H511,0)*0.01196),"")</f>
        <v>0.63388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293.75</v>
      </c>
      <c r="BN511" s="64">
        <f t="shared" si="86"/>
        <v>298.92</v>
      </c>
      <c r="BO511" s="64">
        <f t="shared" si="87"/>
        <v>0.50080128205128205</v>
      </c>
      <c r="BP511" s="64">
        <f t="shared" si="88"/>
        <v>0.50961538461538469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286</v>
      </c>
      <c r="Y512" s="375">
        <f t="shared" si="84"/>
        <v>290.40000000000003</v>
      </c>
      <c r="Z512" s="36">
        <f>IFERROR(IF(Y512=0,"",ROUNDUP(Y512/H512,0)*0.01196),"")</f>
        <v>0.65780000000000005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305.5</v>
      </c>
      <c r="BN512" s="64">
        <f t="shared" si="86"/>
        <v>310.2</v>
      </c>
      <c r="BO512" s="64">
        <f t="shared" si="87"/>
        <v>0.52083333333333337</v>
      </c>
      <c r="BP512" s="64">
        <f t="shared" si="88"/>
        <v>0.52884615384615397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122.15909090909091</v>
      </c>
      <c r="Y516" s="376">
        <f>IFERROR(Y510/H510,"0")+IFERROR(Y511/H511,"0")+IFERROR(Y512/H512,"0")+IFERROR(Y513/H513,"0")+IFERROR(Y514/H514,"0")+IFERROR(Y515/H515,"0")</f>
        <v>124</v>
      </c>
      <c r="Z516" s="376">
        <f>IFERROR(IF(Z510="",0,Z510),"0")+IFERROR(IF(Z511="",0,Z511),"0")+IFERROR(IF(Z512="",0,Z512),"0")+IFERROR(IF(Z513="",0,Z513),"0")+IFERROR(IF(Z514="",0,Z514),"0")+IFERROR(IF(Z515="",0,Z515),"0")</f>
        <v>1.4830399999999999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645</v>
      </c>
      <c r="Y517" s="376">
        <f>IFERROR(SUM(Y510:Y515),"0")</f>
        <v>654.72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9593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9705.74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10177.651091091202</v>
      </c>
      <c r="Y587" s="376">
        <f>IFERROR(SUM(BN22:BN583),"0")</f>
        <v>10296.564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18</v>
      </c>
      <c r="Y588" s="38">
        <f>ROUNDUP(SUM(BP22:BP583),0)</f>
        <v>18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10627.651091091202</v>
      </c>
      <c r="Y589" s="376">
        <f>GrossWeightTotalR+PalletQtyTotalR*25</f>
        <v>10746.564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1507.4129625783278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1524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21.339219999999997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239.2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194.4</v>
      </c>
      <c r="E596" s="46">
        <f>IFERROR(Y103*1,"0")+IFERROR(Y104*1,"0")+IFERROR(Y105*1,"0")+IFERROR(Y106*1,"0")+IFERROR(Y110*1,"0")+IFERROR(Y111*1,"0")+IFERROR(Y112*1,"0")+IFERROR(Y113*1,"0")+IFERROR(Y114*1,"0")</f>
        <v>569.70000000000005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557.4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84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528</v>
      </c>
      <c r="K596" s="46">
        <f>IFERROR(Y242*1,"0")+IFERROR(Y243*1,"0")+IFERROR(Y244*1,"0")+IFERROR(Y245*1,"0")+IFERROR(Y246*1,"0")+IFERROR(Y247*1,"0")+IFERROR(Y248*1,"0")+IFERROR(Y249*1,"0")</f>
        <v>31.2</v>
      </c>
      <c r="L596" s="372"/>
      <c r="M596" s="46">
        <f>IFERROR(Y254*1,"0")+IFERROR(Y255*1,"0")+IFERROR(Y256*1,"0")+IFERROR(Y257*1,"0")+IFERROR(Y258*1,"0")+IFERROR(Y259*1,"0")+IFERROR(Y260*1,"0")+IFERROR(Y261*1,"0")</f>
        <v>58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84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475.2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2400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1037.3999999999999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12.600000000000001</v>
      </c>
      <c r="Z596" s="46">
        <f>IFERROR(Y462*1,"0")+IFERROR(Y466*1,"0")+IFERROR(Y467*1,"0")+IFERROR(Y468*1,"0")+IFERROR(Y469*1,"0")+IFERROR(Y470*1,"0")+IFERROR(Y471*1,"0")+IFERROR(Y475*1,"0")</f>
        <v>2.64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3432.0000000000005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7,00"/>
        <filter val="1 175,00"/>
        <filter val="1 507,41"/>
        <filter val="1,33"/>
        <filter val="1,52"/>
        <filter val="10 177,65"/>
        <filter val="10 627,65"/>
        <filter val="10,00"/>
        <filter val="100,00"/>
        <filter val="101,00"/>
        <filter val="11,00"/>
        <filter val="11,70"/>
        <filter val="115,00"/>
        <filter val="12,00"/>
        <filter val="122,16"/>
        <filter val="127,00"/>
        <filter val="131,00"/>
        <filter val="132,95"/>
        <filter val="133,90"/>
        <filter val="14,00"/>
        <filter val="144,00"/>
        <filter val="156,87"/>
        <filter val="163,00"/>
        <filter val="17,00"/>
        <filter val="18"/>
        <filter val="182,00"/>
        <filter val="187,08"/>
        <filter val="192,00"/>
        <filter val="199,00"/>
        <filter val="2 067,00"/>
        <filter val="2 166,00"/>
        <filter val="2 353,00"/>
        <filter val="2,00"/>
        <filter val="2,38"/>
        <filter val="2,86"/>
        <filter val="20,00"/>
        <filter val="20,63"/>
        <filter val="20,81"/>
        <filter val="226,00"/>
        <filter val="24,00"/>
        <filter val="250,00"/>
        <filter val="275,00"/>
        <filter val="276,00"/>
        <filter val="28,00"/>
        <filter val="286,00"/>
        <filter val="29,00"/>
        <filter val="3,72"/>
        <filter val="3,92"/>
        <filter val="30,71"/>
        <filter val="31,00"/>
        <filter val="34,00"/>
        <filter val="34,17"/>
        <filter val="365,00"/>
        <filter val="391,48"/>
        <filter val="4,40"/>
        <filter val="420,00"/>
        <filter val="452,00"/>
        <filter val="470,00"/>
        <filter val="5,74"/>
        <filter val="5,83"/>
        <filter val="51,00"/>
        <filter val="57,95"/>
        <filter val="62,00"/>
        <filter val="645,00"/>
        <filter val="65,00"/>
        <filter val="7,50"/>
        <filter val="707,00"/>
        <filter val="72,00"/>
        <filter val="72,35"/>
        <filter val="76,00"/>
        <filter val="8,00"/>
        <filter val="80,00"/>
        <filter val="81,00"/>
        <filter val="82,00"/>
        <filter val="84,00"/>
        <filter val="86,19"/>
        <filter val="892,00"/>
        <filter val="9 593,00"/>
        <filter val="9,26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