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6B9124-7C76-4D8E-9B8C-0D9AC448DF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0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BP148" i="1" s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0" i="1" s="1"/>
  <c r="BO22" i="1"/>
  <c r="BM22" i="1"/>
  <c r="Y22" i="1"/>
  <c r="Y23" i="1" s="1"/>
  <c r="P22" i="1"/>
  <c r="H10" i="1"/>
  <c r="A9" i="1"/>
  <c r="F10" i="1" s="1"/>
  <c r="D7" i="1"/>
  <c r="Q6" i="1"/>
  <c r="P2" i="1"/>
  <c r="BP129" i="1" l="1"/>
  <c r="BN129" i="1"/>
  <c r="Z129" i="1"/>
  <c r="BP165" i="1"/>
  <c r="BN165" i="1"/>
  <c r="Z165" i="1"/>
  <c r="BP171" i="1"/>
  <c r="BN171" i="1"/>
  <c r="Z171" i="1"/>
  <c r="BP204" i="1"/>
  <c r="BN204" i="1"/>
  <c r="Z204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86" i="1"/>
  <c r="Z29" i="1"/>
  <c r="BN29" i="1"/>
  <c r="Z55" i="1"/>
  <c r="BN55" i="1"/>
  <c r="Z70" i="1"/>
  <c r="BN70" i="1"/>
  <c r="Z73" i="1"/>
  <c r="BN73" i="1"/>
  <c r="Z87" i="1"/>
  <c r="BN87" i="1"/>
  <c r="Z106" i="1"/>
  <c r="BN106" i="1"/>
  <c r="Y116" i="1"/>
  <c r="Z119" i="1"/>
  <c r="BN119" i="1"/>
  <c r="Y124" i="1"/>
  <c r="BP143" i="1"/>
  <c r="BN143" i="1"/>
  <c r="Z143" i="1"/>
  <c r="BP189" i="1"/>
  <c r="BN189" i="1"/>
  <c r="Z189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Y139" i="1"/>
  <c r="Y231" i="1"/>
  <c r="Z596" i="1"/>
  <c r="Z22" i="1"/>
  <c r="Z23" i="1" s="1"/>
  <c r="BN22" i="1"/>
  <c r="BP22" i="1"/>
  <c r="BP173" i="1"/>
  <c r="BN173" i="1"/>
  <c r="Z173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6" i="1"/>
  <c r="BN256" i="1"/>
  <c r="Z256" i="1"/>
  <c r="BP269" i="1"/>
  <c r="BN269" i="1"/>
  <c r="Z269" i="1"/>
  <c r="BP306" i="1"/>
  <c r="BN306" i="1"/>
  <c r="Z306" i="1"/>
  <c r="BP317" i="1"/>
  <c r="BN317" i="1"/>
  <c r="Z317" i="1"/>
  <c r="BP331" i="1"/>
  <c r="BN331" i="1"/>
  <c r="Z331" i="1"/>
  <c r="BP351" i="1"/>
  <c r="BN351" i="1"/>
  <c r="Z351" i="1"/>
  <c r="BP374" i="1"/>
  <c r="BN374" i="1"/>
  <c r="Z374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Z85" i="1"/>
  <c r="BN85" i="1"/>
  <c r="Z91" i="1"/>
  <c r="BN91" i="1"/>
  <c r="BP91" i="1"/>
  <c r="Y94" i="1"/>
  <c r="Y100" i="1"/>
  <c r="Z104" i="1"/>
  <c r="BN104" i="1"/>
  <c r="Z110" i="1"/>
  <c r="BN110" i="1"/>
  <c r="BP110" i="1"/>
  <c r="Y115" i="1"/>
  <c r="Z114" i="1"/>
  <c r="BN114" i="1"/>
  <c r="Z121" i="1"/>
  <c r="BN121" i="1"/>
  <c r="Z127" i="1"/>
  <c r="BN127" i="1"/>
  <c r="BP127" i="1"/>
  <c r="Y130" i="1"/>
  <c r="Z133" i="1"/>
  <c r="BN133" i="1"/>
  <c r="BP133" i="1"/>
  <c r="Y140" i="1"/>
  <c r="Z137" i="1"/>
  <c r="BN137" i="1"/>
  <c r="Z148" i="1"/>
  <c r="BN148" i="1"/>
  <c r="Y151" i="1"/>
  <c r="Z158" i="1"/>
  <c r="BN158" i="1"/>
  <c r="BP158" i="1"/>
  <c r="Y161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Y293" i="1"/>
  <c r="BP288" i="1"/>
  <c r="BN288" i="1"/>
  <c r="Z288" i="1"/>
  <c r="BP313" i="1"/>
  <c r="BN313" i="1"/>
  <c r="Z313" i="1"/>
  <c r="BP323" i="1"/>
  <c r="BN323" i="1"/>
  <c r="Z323" i="1"/>
  <c r="Y341" i="1"/>
  <c r="BP337" i="1"/>
  <c r="BN337" i="1"/>
  <c r="Z337" i="1"/>
  <c r="BP370" i="1"/>
  <c r="BN370" i="1"/>
  <c r="Z370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176" i="1"/>
  <c r="Y182" i="1"/>
  <c r="Q596" i="1"/>
  <c r="Y325" i="1"/>
  <c r="Y334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559" i="1" s="1"/>
  <c r="Y390" i="1"/>
  <c r="Y389" i="1"/>
  <c r="Y403" i="1"/>
  <c r="Y507" i="1"/>
  <c r="AE596" i="1"/>
  <c r="H9" i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BN111" i="1"/>
  <c r="BP111" i="1"/>
  <c r="Z113" i="1"/>
  <c r="BN113" i="1"/>
  <c r="F596" i="1"/>
  <c r="Z120" i="1"/>
  <c r="BN120" i="1"/>
  <c r="BP120" i="1"/>
  <c r="Z122" i="1"/>
  <c r="BN122" i="1"/>
  <c r="Y125" i="1"/>
  <c r="Z128" i="1"/>
  <c r="Z130" i="1" s="1"/>
  <c r="BN128" i="1"/>
  <c r="BP128" i="1"/>
  <c r="Z134" i="1"/>
  <c r="BN134" i="1"/>
  <c r="BP134" i="1"/>
  <c r="Z136" i="1"/>
  <c r="BN136" i="1"/>
  <c r="Z138" i="1"/>
  <c r="BN138" i="1"/>
  <c r="Z142" i="1"/>
  <c r="Z144" i="1" s="1"/>
  <c r="BN142" i="1"/>
  <c r="BP142" i="1"/>
  <c r="Y145" i="1"/>
  <c r="G596" i="1"/>
  <c r="Z149" i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F9" i="1"/>
  <c r="J9" i="1"/>
  <c r="Y107" i="1"/>
  <c r="Y168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J596" i="1"/>
  <c r="Y200" i="1"/>
  <c r="M596" i="1"/>
  <c r="Y262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94" i="1"/>
  <c r="BP401" i="1"/>
  <c r="BN401" i="1"/>
  <c r="Z401" i="1"/>
  <c r="Y408" i="1"/>
  <c r="BP405" i="1"/>
  <c r="BN405" i="1"/>
  <c r="Z405" i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R596" i="1"/>
  <c r="Y277" i="1"/>
  <c r="Y284" i="1"/>
  <c r="Y298" i="1"/>
  <c r="Y303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02" i="1" l="1"/>
  <c r="Z318" i="1"/>
  <c r="Z407" i="1"/>
  <c r="Z389" i="1"/>
  <c r="Z200" i="1"/>
  <c r="Z150" i="1"/>
  <c r="Z139" i="1"/>
  <c r="Z572" i="1"/>
  <c r="Z449" i="1"/>
  <c r="Y587" i="1"/>
  <c r="Y588" i="1"/>
  <c r="Y590" i="1"/>
  <c r="Z124" i="1"/>
  <c r="Z115" i="1"/>
  <c r="Z74" i="1"/>
  <c r="Z334" i="1"/>
  <c r="Z262" i="1"/>
  <c r="Z216" i="1"/>
  <c r="Z88" i="1"/>
  <c r="Z59" i="1"/>
  <c r="Z538" i="1"/>
  <c r="Z472" i="1"/>
  <c r="Z347" i="1"/>
  <c r="Z364" i="1"/>
  <c r="Z292" i="1"/>
  <c r="Z283" i="1"/>
  <c r="Z230" i="1"/>
  <c r="Z238" i="1"/>
  <c r="Y586" i="1"/>
  <c r="X589" i="1"/>
  <c r="Z554" i="1"/>
  <c r="Z566" i="1"/>
  <c r="Z378" i="1"/>
  <c r="Z325" i="1"/>
  <c r="Z250" i="1"/>
  <c r="Z194" i="1"/>
  <c r="Z181" i="1"/>
  <c r="Z175" i="1"/>
  <c r="Z167" i="1"/>
  <c r="Z107" i="1"/>
  <c r="Z99" i="1"/>
  <c r="Z36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<sst xmlns="http://schemas.openxmlformats.org/spreadsheetml/2006/main" count="2404" uniqueCount="765">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</sst>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45530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777</v>
      </c>
      <c r="Y54" s="375">
        <f t="shared" si="6"/>
        <v>777.6</v>
      </c>
      <c r="Z54" s="36">
        <f>IFERROR(IF(Y54=0,"",ROUNDUP(Y54/H54,0)*0.02175),"")</f>
        <v>1.5659999999999998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811.53333333333319</v>
      </c>
      <c r="BN54" s="64">
        <f t="shared" si="8"/>
        <v>812.15999999999985</v>
      </c>
      <c r="BO54" s="64">
        <f t="shared" si="9"/>
        <v>1.2847222222222221</v>
      </c>
      <c r="BP54" s="64">
        <f t="shared" si="10"/>
        <v>1.2857142857142856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147</v>
      </c>
      <c r="Y55" s="375">
        <f t="shared" si="6"/>
        <v>156.79999999999998</v>
      </c>
      <c r="Z55" s="36">
        <f>IFERROR(IF(Y55=0,"",ROUNDUP(Y55/H55,0)*0.02175),"")</f>
        <v>0.30449999999999999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153.30000000000001</v>
      </c>
      <c r="BN55" s="64">
        <f t="shared" si="8"/>
        <v>163.51999999999998</v>
      </c>
      <c r="BO55" s="64">
        <f t="shared" si="9"/>
        <v>0.234375</v>
      </c>
      <c r="BP55" s="64">
        <f t="shared" si="10"/>
        <v>0.25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25</v>
      </c>
      <c r="Y56" s="375">
        <f t="shared" si="6"/>
        <v>25.900000000000002</v>
      </c>
      <c r="Z56" s="36">
        <f>IFERROR(IF(Y56=0,"",ROUNDUP(Y56/H56,0)*0.00937),"")</f>
        <v>6.5589999999999996E-2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26.418918918918919</v>
      </c>
      <c r="BN56" s="64">
        <f t="shared" si="8"/>
        <v>27.37</v>
      </c>
      <c r="BO56" s="64">
        <f t="shared" si="9"/>
        <v>5.63063063063063E-2</v>
      </c>
      <c r="BP56" s="64">
        <f t="shared" si="10"/>
        <v>5.8333333333333334E-2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91.826201201201201</v>
      </c>
      <c r="Y59" s="376">
        <f>IFERROR(Y53/H53,"0")+IFERROR(Y54/H54,"0")+IFERROR(Y55/H55,"0")+IFERROR(Y56/H56,"0")+IFERROR(Y57/H57,"0")+IFERROR(Y58/H58,"0")</f>
        <v>93</v>
      </c>
      <c r="Z59" s="376">
        <f>IFERROR(IF(Z53="",0,Z53),"0")+IFERROR(IF(Z54="",0,Z54),"0")+IFERROR(IF(Z55="",0,Z55),"0")+IFERROR(IF(Z56="",0,Z56),"0")+IFERROR(IF(Z57="",0,Z57),"0")+IFERROR(IF(Z58="",0,Z58),"0")</f>
        <v>1.9360899999999999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949</v>
      </c>
      <c r="Y60" s="376">
        <f>IFERROR(SUM(Y53:Y58),"0")</f>
        <v>960.3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261</v>
      </c>
      <c r="Y68" s="375">
        <f t="shared" ref="Y68:Y73" si="11">IFERROR(IF(X68="",0,CEILING((X68/$H68),1)*$H68),"")</f>
        <v>270</v>
      </c>
      <c r="Z68" s="36">
        <f>IFERROR(IF(Y68=0,"",ROUNDUP(Y68/H68,0)*0.02175),"")</f>
        <v>0.54374999999999996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272.59999999999997</v>
      </c>
      <c r="BN68" s="64">
        <f t="shared" ref="BN68:BN73" si="13">IFERROR(Y68*I68/H68,"0")</f>
        <v>282</v>
      </c>
      <c r="BO68" s="64">
        <f t="shared" ref="BO68:BO73" si="14">IFERROR(1/J68*(X68/H68),"0")</f>
        <v>0.43154761904761896</v>
      </c>
      <c r="BP68" s="64">
        <f t="shared" ref="BP68:BP73" si="15">IFERROR(1/J68*(Y68/H68),"0")</f>
        <v>0.4464285714285714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54</v>
      </c>
      <c r="Y72" s="375">
        <f t="shared" si="11"/>
        <v>56</v>
      </c>
      <c r="Z72" s="36">
        <f>IFERROR(IF(Y72=0,"",ROUNDUP(Y72/H72,0)*0.00937),"")</f>
        <v>0.13117999999999999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57.24</v>
      </c>
      <c r="BN72" s="64">
        <f t="shared" si="13"/>
        <v>59.36</v>
      </c>
      <c r="BO72" s="64">
        <f t="shared" si="14"/>
        <v>0.1125</v>
      </c>
      <c r="BP72" s="64">
        <f t="shared" si="15"/>
        <v>0.11666666666666667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37.666666666666664</v>
      </c>
      <c r="Y74" s="376">
        <f>IFERROR(Y68/H68,"0")+IFERROR(Y69/H69,"0")+IFERROR(Y70/H70,"0")+IFERROR(Y71/H71,"0")+IFERROR(Y72/H72,"0")+IFERROR(Y73/H73,"0")</f>
        <v>39</v>
      </c>
      <c r="Z74" s="376">
        <f>IFERROR(IF(Z68="",0,Z68),"0")+IFERROR(IF(Z69="",0,Z69),"0")+IFERROR(IF(Z70="",0,Z70),"0")+IFERROR(IF(Z71="",0,Z71),"0")+IFERROR(IF(Z72="",0,Z72),"0")+IFERROR(IF(Z73="",0,Z73),"0")</f>
        <v>0.67492999999999992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315</v>
      </c>
      <c r="Y75" s="376">
        <f>IFERROR(SUM(Y68:Y73),"0")</f>
        <v>326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428</v>
      </c>
      <c r="Y77" s="375">
        <f>IFERROR(IF(X77="",0,CEILING((X77/$H77),1)*$H77),"")</f>
        <v>432</v>
      </c>
      <c r="Z77" s="36">
        <f>IFERROR(IF(Y77=0,"",ROUNDUP(Y77/H77,0)*0.02175),"")</f>
        <v>0.86999999999999988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447.02222222222218</v>
      </c>
      <c r="BN77" s="64">
        <f>IFERROR(Y77*I77/H77,"0")</f>
        <v>451.2</v>
      </c>
      <c r="BO77" s="64">
        <f>IFERROR(1/J77*(X77/H77),"0")</f>
        <v>0.70767195767195756</v>
      </c>
      <c r="BP77" s="64">
        <f>IFERROR(1/J77*(Y77/H77),"0")</f>
        <v>0.71428571428571419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39.629629629629626</v>
      </c>
      <c r="Y79" s="376">
        <f>IFERROR(Y77/H77,"0")+IFERROR(Y78/H78,"0")</f>
        <v>40</v>
      </c>
      <c r="Z79" s="376">
        <f>IFERROR(IF(Z77="",0,Z77),"0")+IFERROR(IF(Z78="",0,Z78),"0")</f>
        <v>0.86999999999999988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428</v>
      </c>
      <c r="Y80" s="376">
        <f>IFERROR(SUM(Y77:Y78),"0")</f>
        <v>432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52</v>
      </c>
      <c r="Y97" s="375">
        <f>IFERROR(IF(X97="",0,CEILING((X97/$H97),1)*$H97),"")</f>
        <v>58.800000000000004</v>
      </c>
      <c r="Z97" s="36">
        <f>IFERROR(IF(Y97=0,"",ROUNDUP(Y97/H97,0)*0.02175),"")</f>
        <v>0.15225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55.491428571428571</v>
      </c>
      <c r="BN97" s="64">
        <f>IFERROR(Y97*I97/H97,"0")</f>
        <v>62.748000000000005</v>
      </c>
      <c r="BO97" s="64">
        <f>IFERROR(1/J97*(X97/H97),"0")</f>
        <v>0.11054421768707481</v>
      </c>
      <c r="BP97" s="64">
        <f>IFERROR(1/J97*(Y97/H97),"0")</f>
        <v>0.125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6.1904761904761898</v>
      </c>
      <c r="Y99" s="376">
        <f>IFERROR(Y96/H96,"0")+IFERROR(Y97/H97,"0")+IFERROR(Y98/H98,"0")</f>
        <v>7</v>
      </c>
      <c r="Z99" s="376">
        <f>IFERROR(IF(Z96="",0,Z96),"0")+IFERROR(IF(Z97="",0,Z97),"0")+IFERROR(IF(Z98="",0,Z98),"0")</f>
        <v>0.15225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52</v>
      </c>
      <c r="Y100" s="376">
        <f>IFERROR(SUM(Y96:Y98),"0")</f>
        <v>58.800000000000004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431</v>
      </c>
      <c r="Y103" s="375">
        <f>IFERROR(IF(X103="",0,CEILING((X103/$H103),1)*$H103),"")</f>
        <v>432</v>
      </c>
      <c r="Z103" s="36">
        <f>IFERROR(IF(Y103=0,"",ROUNDUP(Y103/H103,0)*0.02175),"")</f>
        <v>0.86999999999999988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450.15555555555545</v>
      </c>
      <c r="BN103" s="64">
        <f>IFERROR(Y103*I103/H103,"0")</f>
        <v>451.2</v>
      </c>
      <c r="BO103" s="64">
        <f>IFERROR(1/J103*(X103/H103),"0")</f>
        <v>0.71263227513227501</v>
      </c>
      <c r="BP103" s="64">
        <f>IFERROR(1/J103*(Y103/H103),"0")</f>
        <v>0.71428571428571419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48</v>
      </c>
      <c r="Y106" s="375">
        <f>IFERROR(IF(X106="",0,CEILING((X106/$H106),1)*$H106),"")</f>
        <v>49.5</v>
      </c>
      <c r="Z106" s="36">
        <f>IFERROR(IF(Y106=0,"",ROUNDUP(Y106/H106,0)*0.00937),"")</f>
        <v>0.10306999999999999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50.239999999999995</v>
      </c>
      <c r="BN106" s="64">
        <f>IFERROR(Y106*I106/H106,"0")</f>
        <v>51.81</v>
      </c>
      <c r="BO106" s="64">
        <f>IFERROR(1/J106*(X106/H106),"0")</f>
        <v>8.8888888888888878E-2</v>
      </c>
      <c r="BP106" s="64">
        <f>IFERROR(1/J106*(Y106/H106),"0")</f>
        <v>9.166666666666666E-2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50.574074074074069</v>
      </c>
      <c r="Y107" s="376">
        <f>IFERROR(Y103/H103,"0")+IFERROR(Y104/H104,"0")+IFERROR(Y105/H105,"0")+IFERROR(Y106/H106,"0")</f>
        <v>51</v>
      </c>
      <c r="Z107" s="376">
        <f>IFERROR(IF(Z103="",0,Z103),"0")+IFERROR(IF(Z104="",0,Z104),"0")+IFERROR(IF(Z105="",0,Z105),"0")+IFERROR(IF(Z106="",0,Z106),"0")</f>
        <v>0.97306999999999988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479</v>
      </c>
      <c r="Y108" s="376">
        <f>IFERROR(SUM(Y103:Y106),"0")</f>
        <v>481.5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93</v>
      </c>
      <c r="Y111" s="375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99.244285714285709</v>
      </c>
      <c r="BN111" s="64">
        <f>IFERROR(Y111*I111/H111,"0")</f>
        <v>107.56800000000001</v>
      </c>
      <c r="BO111" s="64">
        <f>IFERROR(1/J111*(X111/H111),"0")</f>
        <v>0.19770408163265304</v>
      </c>
      <c r="BP111" s="64">
        <f>IFERROR(1/J111*(Y111/H111),"0")</f>
        <v>0.21428571428571427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86</v>
      </c>
      <c r="Y112" s="375">
        <f>IFERROR(IF(X112="",0,CEILING((X112/$H112),1)*$H112),"")</f>
        <v>86.4</v>
      </c>
      <c r="Z112" s="36">
        <f>IFERROR(IF(Y112=0,"",ROUNDUP(Y112/H112,0)*0.00753),"")</f>
        <v>0.24096000000000001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94.663703703703689</v>
      </c>
      <c r="BN112" s="64">
        <f>IFERROR(Y112*I112/H112,"0")</f>
        <v>95.103999999999999</v>
      </c>
      <c r="BO112" s="64">
        <f>IFERROR(1/J112*(X112/H112),"0")</f>
        <v>0.20417853751187084</v>
      </c>
      <c r="BP112" s="64">
        <f>IFERROR(1/J112*(Y112/H112),"0")</f>
        <v>0.20512820512820512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39</v>
      </c>
      <c r="Y114" s="375">
        <f>IFERROR(IF(X114="",0,CEILING((X114/$H114),1)*$H114),"")</f>
        <v>40.5</v>
      </c>
      <c r="Z114" s="36">
        <f>IFERROR(IF(Y114=0,"",ROUNDUP(Y114/H114,0)*0.00937),"")</f>
        <v>0.14055000000000001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43.16</v>
      </c>
      <c r="BN114" s="64">
        <f>IFERROR(Y114*I114/H114,"0")</f>
        <v>44.819999999999993</v>
      </c>
      <c r="BO114" s="64">
        <f>IFERROR(1/J114*(X114/H114),"0")</f>
        <v>0.12037037037037035</v>
      </c>
      <c r="BP114" s="64">
        <f>IFERROR(1/J114*(Y114/H114),"0")</f>
        <v>0.12499999999999999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57.367724867724867</v>
      </c>
      <c r="Y115" s="376">
        <f>IFERROR(Y110/H110,"0")+IFERROR(Y111/H111,"0")+IFERROR(Y112/H112,"0")+IFERROR(Y113/H113,"0")+IFERROR(Y114/H114,"0")</f>
        <v>59</v>
      </c>
      <c r="Z115" s="376">
        <f>IFERROR(IF(Z110="",0,Z110),"0")+IFERROR(IF(Z111="",0,Z111),"0")+IFERROR(IF(Z112="",0,Z112),"0")+IFERROR(IF(Z113="",0,Z113),"0")+IFERROR(IF(Z114="",0,Z114),"0")</f>
        <v>0.64250999999999991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218</v>
      </c>
      <c r="Y116" s="376">
        <f>IFERROR(SUM(Y110:Y114),"0")</f>
        <v>227.70000000000002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251</v>
      </c>
      <c r="Y120" s="375">
        <f>IFERROR(IF(X120="",0,CEILING((X120/$H120),1)*$H120),"")</f>
        <v>257.59999999999997</v>
      </c>
      <c r="Z120" s="36">
        <f>IFERROR(IF(Y120=0,"",ROUNDUP(Y120/H120,0)*0.02175),"")</f>
        <v>0.50024999999999997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261.75714285714287</v>
      </c>
      <c r="BN120" s="64">
        <f>IFERROR(Y120*I120/H120,"0")</f>
        <v>268.64</v>
      </c>
      <c r="BO120" s="64">
        <f>IFERROR(1/J120*(X120/H120),"0")</f>
        <v>0.40019132653061229</v>
      </c>
      <c r="BP120" s="64">
        <f>IFERROR(1/J120*(Y120/H120),"0")</f>
        <v>0.4107142857142857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96</v>
      </c>
      <c r="Y122" s="375">
        <f>IFERROR(IF(X122="",0,CEILING((X122/$H122),1)*$H122),"")</f>
        <v>99</v>
      </c>
      <c r="Z122" s="36">
        <f>IFERROR(IF(Y122=0,"",ROUNDUP(Y122/H122,0)*0.00937),"")</f>
        <v>0.20613999999999999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101.12</v>
      </c>
      <c r="BN122" s="64">
        <f>IFERROR(Y122*I122/H122,"0")</f>
        <v>104.28000000000002</v>
      </c>
      <c r="BO122" s="64">
        <f>IFERROR(1/J122*(X122/H122),"0")</f>
        <v>0.17777777777777776</v>
      </c>
      <c r="BP122" s="64">
        <f>IFERROR(1/J122*(Y122/H122),"0")</f>
        <v>0.18333333333333332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43.74404761904762</v>
      </c>
      <c r="Y124" s="376">
        <f>IFERROR(Y119/H119,"0")+IFERROR(Y120/H120,"0")+IFERROR(Y121/H121,"0")+IFERROR(Y122/H122,"0")+IFERROR(Y123/H123,"0")</f>
        <v>45</v>
      </c>
      <c r="Z124" s="376">
        <f>IFERROR(IF(Z119="",0,Z119),"0")+IFERROR(IF(Z120="",0,Z120),"0")+IFERROR(IF(Z121="",0,Z121),"0")+IFERROR(IF(Z122="",0,Z122),"0")+IFERROR(IF(Z123="",0,Z123),"0")</f>
        <v>0.70638999999999996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347</v>
      </c>
      <c r="Y125" s="376">
        <f>IFERROR(SUM(Y119:Y123),"0")</f>
        <v>356.59999999999997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70</v>
      </c>
      <c r="Y127" s="375">
        <f>IFERROR(IF(X127="",0,CEILING((X127/$H127),1)*$H127),"")</f>
        <v>75.600000000000009</v>
      </c>
      <c r="Z127" s="36">
        <f>IFERROR(IF(Y127=0,"",ROUNDUP(Y127/H127,0)*0.02175),"")</f>
        <v>0.15225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73.1111111111111</v>
      </c>
      <c r="BN127" s="64">
        <f>IFERROR(Y127*I127/H127,"0")</f>
        <v>78.959999999999994</v>
      </c>
      <c r="BO127" s="64">
        <f>IFERROR(1/J127*(X127/H127),"0")</f>
        <v>0.13503086419753085</v>
      </c>
      <c r="BP127" s="64">
        <f>IFERROR(1/J127*(Y127/H127),"0")</f>
        <v>0.14583333333333331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56</v>
      </c>
      <c r="Y129" s="375">
        <f>IFERROR(IF(X129="",0,CEILING((X129/$H129),1)*$H129),"")</f>
        <v>57.599999999999994</v>
      </c>
      <c r="Z129" s="36">
        <f>IFERROR(IF(Y129=0,"",ROUNDUP(Y129/H129,0)*0.00753),"")</f>
        <v>0.18071999999999999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60.666666666666664</v>
      </c>
      <c r="BN129" s="64">
        <f>IFERROR(Y129*I129/H129,"0")</f>
        <v>62.4</v>
      </c>
      <c r="BO129" s="64">
        <f>IFERROR(1/J129*(X129/H129),"0")</f>
        <v>0.1495726495726496</v>
      </c>
      <c r="BP129" s="64">
        <f>IFERROR(1/J129*(Y129/H129),"0")</f>
        <v>0.15384615384615385</v>
      </c>
    </row>
    <row r="130" spans="1:68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29.814814814814817</v>
      </c>
      <c r="Y130" s="376">
        <f>IFERROR(Y127/H127,"0")+IFERROR(Y128/H128,"0")+IFERROR(Y129/H129,"0")</f>
        <v>31</v>
      </c>
      <c r="Z130" s="376">
        <f>IFERROR(IF(Z127="",0,Z127),"0")+IFERROR(IF(Z128="",0,Z128),"0")+IFERROR(IF(Z129="",0,Z129),"0")</f>
        <v>0.33296999999999999</v>
      </c>
      <c r="AA130" s="377"/>
      <c r="AB130" s="377"/>
      <c r="AC130" s="377"/>
    </row>
    <row r="131" spans="1:68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126</v>
      </c>
      <c r="Y131" s="376">
        <f>IFERROR(SUM(Y127:Y129),"0")</f>
        <v>133.19999999999999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146</v>
      </c>
      <c r="Y133" s="375">
        <f t="shared" ref="Y133:Y138" si="21">IFERROR(IF(X133="",0,CEILING((X133/$H133),1)*$H133),"")</f>
        <v>151.20000000000002</v>
      </c>
      <c r="Z133" s="36">
        <f>IFERROR(IF(Y133=0,"",ROUNDUP(Y133/H133,0)*0.02175),"")</f>
        <v>0.39149999999999996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155.69857142857143</v>
      </c>
      <c r="BN133" s="64">
        <f t="shared" ref="BN133:BN138" si="23">IFERROR(Y133*I133/H133,"0")</f>
        <v>161.244</v>
      </c>
      <c r="BO133" s="64">
        <f t="shared" ref="BO133:BO138" si="24">IFERROR(1/J133*(X133/H133),"0")</f>
        <v>0.31037414965986393</v>
      </c>
      <c r="BP133" s="64">
        <f t="shared" ref="BP133:BP138" si="25">IFERROR(1/J133*(Y133/H133),"0")</f>
        <v>0.3214285714285714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68</v>
      </c>
      <c r="Y136" s="375">
        <f t="shared" si="21"/>
        <v>70.2</v>
      </c>
      <c r="Z136" s="36">
        <f>IFERROR(IF(Y136=0,"",ROUNDUP(Y136/H136,0)*0.00753),"")</f>
        <v>0.19578000000000001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74.850370370370371</v>
      </c>
      <c r="BN136" s="64">
        <f t="shared" si="23"/>
        <v>77.271999999999991</v>
      </c>
      <c r="BO136" s="64">
        <f t="shared" si="24"/>
        <v>0.16144349477682809</v>
      </c>
      <c r="BP136" s="64">
        <f t="shared" si="25"/>
        <v>0.16666666666666666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42.566137566137563</v>
      </c>
      <c r="Y139" s="376">
        <f>IFERROR(Y133/H133,"0")+IFERROR(Y134/H134,"0")+IFERROR(Y135/H135,"0")+IFERROR(Y136/H136,"0")+IFERROR(Y137/H137,"0")+IFERROR(Y138/H138,"0")</f>
        <v>44</v>
      </c>
      <c r="Z139" s="376">
        <f>IFERROR(IF(Z133="",0,Z133),"0")+IFERROR(IF(Z134="",0,Z134),"0")+IFERROR(IF(Z135="",0,Z135),"0")+IFERROR(IF(Z136="",0,Z136),"0")+IFERROR(IF(Z137="",0,Z137),"0")+IFERROR(IF(Z138="",0,Z138),"0")</f>
        <v>0.58728000000000002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214</v>
      </c>
      <c r="Y140" s="376">
        <f>IFERROR(SUM(Y133:Y138),"0")</f>
        <v>221.40000000000003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93</v>
      </c>
      <c r="Y178" s="375">
        <f>IFERROR(IF(X178="",0,CEILING((X178/$H178),1)*$H178),"")</f>
        <v>100.80000000000001</v>
      </c>
      <c r="Z178" s="36">
        <f>IFERROR(IF(Y178=0,"",ROUNDUP(Y178/H178,0)*0.02175),"")</f>
        <v>0.26100000000000001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99.244285714285709</v>
      </c>
      <c r="BN178" s="64">
        <f>IFERROR(Y178*I178/H178,"0")</f>
        <v>107.56800000000001</v>
      </c>
      <c r="BO178" s="64">
        <f>IFERROR(1/J178*(X178/H178),"0")</f>
        <v>0.19770408163265304</v>
      </c>
      <c r="BP178" s="64">
        <f>IFERROR(1/J178*(Y178/H178),"0")</f>
        <v>0.21428571428571427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11.071428571428571</v>
      </c>
      <c r="Y181" s="376">
        <f>IFERROR(Y178/H178,"0")+IFERROR(Y179/H179,"0")+IFERROR(Y180/H180,"0")</f>
        <v>12</v>
      </c>
      <c r="Z181" s="376">
        <f>IFERROR(IF(Z178="",0,Z178),"0")+IFERROR(IF(Z179="",0,Z179),"0")+IFERROR(IF(Z180="",0,Z180),"0")</f>
        <v>0.26100000000000001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93</v>
      </c>
      <c r="Y182" s="376">
        <f>IFERROR(SUM(Y178:Y180),"0")</f>
        <v>100.80000000000001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163</v>
      </c>
      <c r="Y186" s="375">
        <f t="shared" ref="Y186:Y193" si="26">IFERROR(IF(X186="",0,CEILING((X186/$H186),1)*$H186),"")</f>
        <v>163.80000000000001</v>
      </c>
      <c r="Z186" s="36">
        <f>IFERROR(IF(Y186=0,"",ROUNDUP(Y186/H186,0)*0.00753),"")</f>
        <v>0.29366999999999999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173.09047619047618</v>
      </c>
      <c r="BN186" s="64">
        <f t="shared" ref="BN186:BN193" si="28">IFERROR(Y186*I186/H186,"0")</f>
        <v>173.94</v>
      </c>
      <c r="BO186" s="64">
        <f t="shared" ref="BO186:BO193" si="29">IFERROR(1/J186*(X186/H186),"0")</f>
        <v>0.24877899877899878</v>
      </c>
      <c r="BP186" s="64">
        <f t="shared" ref="BP186:BP193" si="30">IFERROR(1/J186*(Y186/H186),"0")</f>
        <v>0.25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210</v>
      </c>
      <c r="Y188" s="375">
        <f t="shared" si="26"/>
        <v>210</v>
      </c>
      <c r="Z188" s="36">
        <f>IFERROR(IF(Y188=0,"",ROUNDUP(Y188/H188,0)*0.00753),"")</f>
        <v>0.3765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0.32051282051282048</v>
      </c>
      <c r="BP188" s="64">
        <f t="shared" si="30"/>
        <v>0.32051282051282048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145</v>
      </c>
      <c r="Y189" s="375">
        <f t="shared" si="26"/>
        <v>147</v>
      </c>
      <c r="Z189" s="36">
        <f>IFERROR(IF(Y189=0,"",ROUNDUP(Y189/H189,0)*0.00502),"")</f>
        <v>0.35139999999999999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153.97619047619048</v>
      </c>
      <c r="BN189" s="64">
        <f t="shared" si="28"/>
        <v>156.1</v>
      </c>
      <c r="BO189" s="64">
        <f t="shared" si="29"/>
        <v>0.29507529507529512</v>
      </c>
      <c r="BP189" s="64">
        <f t="shared" si="30"/>
        <v>0.29914529914529919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102</v>
      </c>
      <c r="Y191" s="375">
        <f t="shared" si="26"/>
        <v>102.9</v>
      </c>
      <c r="Z191" s="36">
        <f>IFERROR(IF(Y191=0,"",ROUNDUP(Y191/H191,0)*0.00502),"")</f>
        <v>0.24598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106.85714285714286</v>
      </c>
      <c r="BN191" s="64">
        <f t="shared" si="28"/>
        <v>107.80000000000001</v>
      </c>
      <c r="BO191" s="64">
        <f t="shared" si="29"/>
        <v>0.20757020757020758</v>
      </c>
      <c r="BP191" s="64">
        <f t="shared" si="30"/>
        <v>0.20940170940170943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206.42857142857144</v>
      </c>
      <c r="Y194" s="376">
        <f>IFERROR(Y186/H186,"0")+IFERROR(Y187/H187,"0")+IFERROR(Y188/H188,"0")+IFERROR(Y189/H189,"0")+IFERROR(Y190/H190,"0")+IFERROR(Y191/H191,"0")+IFERROR(Y192/H192,"0")+IFERROR(Y193/H193,"0")</f>
        <v>208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1.26755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620</v>
      </c>
      <c r="Y195" s="376">
        <f>IFERROR(SUM(Y186:Y193),"0")</f>
        <v>623.69999999999993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52</v>
      </c>
      <c r="Y204" s="375">
        <f>IFERROR(IF(X204="",0,CEILING((X204/$H204),1)*$H204),"")</f>
        <v>52.5</v>
      </c>
      <c r="Z204" s="36">
        <f>IFERROR(IF(Y204=0,"",ROUNDUP(Y204/H204,0)*0.00753),"")</f>
        <v>0.18825</v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56.952380952380949</v>
      </c>
      <c r="BN204" s="64">
        <f>IFERROR(Y204*I204/H204,"0")</f>
        <v>57.499999999999993</v>
      </c>
      <c r="BO204" s="64">
        <f>IFERROR(1/J204*(X204/H204),"0")</f>
        <v>0.15873015873015869</v>
      </c>
      <c r="BP204" s="64">
        <f>IFERROR(1/J204*(Y204/H204),"0")</f>
        <v>0.16025641025641024</v>
      </c>
    </row>
    <row r="205" spans="1:68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24.761904761904759</v>
      </c>
      <c r="Y205" s="376">
        <f>IFERROR(Y203/H203,"0")+IFERROR(Y204/H204,"0")</f>
        <v>25</v>
      </c>
      <c r="Z205" s="376">
        <f>IFERROR(IF(Z203="",0,Z203),"0")+IFERROR(IF(Z204="",0,Z204),"0")</f>
        <v>0.18825</v>
      </c>
      <c r="AA205" s="377"/>
      <c r="AB205" s="377"/>
      <c r="AC205" s="377"/>
    </row>
    <row r="206" spans="1:68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52</v>
      </c>
      <c r="Y206" s="376">
        <f>IFERROR(SUM(Y203:Y204),"0")</f>
        <v>52.5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121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125.70555555555556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0.18672839506172836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207</v>
      </c>
      <c r="Y209" s="375">
        <f t="shared" si="31"/>
        <v>210.60000000000002</v>
      </c>
      <c r="Z209" s="36">
        <f>IFERROR(IF(Y209=0,"",ROUNDUP(Y209/H209,0)*0.00937),"")</f>
        <v>0.36542999999999998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215.04999999999998</v>
      </c>
      <c r="BN209" s="64">
        <f t="shared" si="33"/>
        <v>218.79000000000002</v>
      </c>
      <c r="BO209" s="64">
        <f t="shared" si="34"/>
        <v>0.31944444444444442</v>
      </c>
      <c r="BP209" s="64">
        <f t="shared" si="35"/>
        <v>0.32500000000000001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103</v>
      </c>
      <c r="Y211" s="375">
        <f t="shared" si="31"/>
        <v>108</v>
      </c>
      <c r="Z211" s="36">
        <f>IFERROR(IF(Y211=0,"",ROUNDUP(Y211/H211,0)*0.00937),"")</f>
        <v>0.18740000000000001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107.00555555555556</v>
      </c>
      <c r="BN211" s="64">
        <f t="shared" si="33"/>
        <v>112.19999999999999</v>
      </c>
      <c r="BO211" s="64">
        <f t="shared" si="34"/>
        <v>0.1589506172839506</v>
      </c>
      <c r="BP211" s="64">
        <f t="shared" si="35"/>
        <v>0.16666666666666666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79.81481481481481</v>
      </c>
      <c r="Y216" s="376">
        <f>IFERROR(Y208/H208,"0")+IFERROR(Y209/H209,"0")+IFERROR(Y210/H210,"0")+IFERROR(Y211/H211,"0")+IFERROR(Y212/H212,"0")+IFERROR(Y213/H213,"0")+IFERROR(Y214/H214,"0")+IFERROR(Y215/H215,"0")</f>
        <v>82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0.76834000000000002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431</v>
      </c>
      <c r="Y217" s="376">
        <f>IFERROR(SUM(Y208:Y215),"0")</f>
        <v>442.8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83</v>
      </c>
      <c r="Y220" s="375">
        <f t="shared" si="36"/>
        <v>85.8</v>
      </c>
      <c r="Z220" s="36">
        <f>IFERROR(IF(Y220=0,"",ROUNDUP(Y220/H220,0)*0.02175),"")</f>
        <v>0.23924999999999999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89.001538461538473</v>
      </c>
      <c r="BN220" s="64">
        <f t="shared" si="38"/>
        <v>92.004000000000005</v>
      </c>
      <c r="BO220" s="64">
        <f t="shared" si="39"/>
        <v>0.19001831501831501</v>
      </c>
      <c r="BP220" s="64">
        <f t="shared" si="40"/>
        <v>0.19642857142857142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530</v>
      </c>
      <c r="Y222" s="375">
        <f t="shared" si="36"/>
        <v>530.69999999999993</v>
      </c>
      <c r="Z222" s="36">
        <f>IFERROR(IF(Y222=0,"",ROUNDUP(Y222/H222,0)*0.02175),"")</f>
        <v>1.3267499999999999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564.35862068965525</v>
      </c>
      <c r="BN222" s="64">
        <f t="shared" si="38"/>
        <v>565.10399999999993</v>
      </c>
      <c r="BO222" s="64">
        <f t="shared" si="39"/>
        <v>1.0878489326765191</v>
      </c>
      <c r="BP222" s="64">
        <f t="shared" si="40"/>
        <v>1.0892857142857142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130</v>
      </c>
      <c r="Y223" s="375">
        <f t="shared" si="36"/>
        <v>132</v>
      </c>
      <c r="Z223" s="36">
        <f t="shared" ref="Z223:Z229" si="41">IFERROR(IF(Y223=0,"",ROUNDUP(Y223/H223,0)*0.00753),"")</f>
        <v>0.41415000000000002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145.70833333333334</v>
      </c>
      <c r="BN223" s="64">
        <f t="shared" si="38"/>
        <v>147.94999999999999</v>
      </c>
      <c r="BO223" s="64">
        <f t="shared" si="39"/>
        <v>0.34722222222222227</v>
      </c>
      <c r="BP223" s="64">
        <f t="shared" si="40"/>
        <v>0.35256410256410253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147</v>
      </c>
      <c r="Y225" s="375">
        <f t="shared" si="36"/>
        <v>148.79999999999998</v>
      </c>
      <c r="Z225" s="36">
        <f t="shared" si="41"/>
        <v>0.46686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163.66000000000003</v>
      </c>
      <c r="BN225" s="64">
        <f t="shared" si="38"/>
        <v>165.66399999999999</v>
      </c>
      <c r="BO225" s="64">
        <f t="shared" si="39"/>
        <v>0.39262820512820512</v>
      </c>
      <c r="BP225" s="64">
        <f t="shared" si="40"/>
        <v>0.39743589743589736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168</v>
      </c>
      <c r="Y226" s="375">
        <f t="shared" si="36"/>
        <v>168</v>
      </c>
      <c r="Z226" s="36">
        <f t="shared" si="41"/>
        <v>0.52710000000000001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187.04000000000002</v>
      </c>
      <c r="BN226" s="64">
        <f t="shared" si="38"/>
        <v>187.04000000000002</v>
      </c>
      <c r="BO226" s="64">
        <f t="shared" si="39"/>
        <v>0.44871794871794868</v>
      </c>
      <c r="BP226" s="64">
        <f t="shared" si="40"/>
        <v>0.44871794871794868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76</v>
      </c>
      <c r="Y228" s="375">
        <f t="shared" si="36"/>
        <v>76.8</v>
      </c>
      <c r="Z228" s="36">
        <f t="shared" si="41"/>
        <v>0.24096000000000001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84.613333333333344</v>
      </c>
      <c r="BN228" s="64">
        <f t="shared" si="38"/>
        <v>85.504000000000005</v>
      </c>
      <c r="BO228" s="64">
        <f t="shared" si="39"/>
        <v>0.20299145299145299</v>
      </c>
      <c r="BP228" s="64">
        <f t="shared" si="40"/>
        <v>0.20512820512820512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67</v>
      </c>
      <c r="Y229" s="375">
        <f t="shared" si="36"/>
        <v>67.2</v>
      </c>
      <c r="Z229" s="36">
        <f t="shared" si="41"/>
        <v>0.21084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74.760833333333338</v>
      </c>
      <c r="BN229" s="64">
        <f t="shared" si="38"/>
        <v>74.984000000000009</v>
      </c>
      <c r="BO229" s="64">
        <f t="shared" si="39"/>
        <v>0.17895299145299146</v>
      </c>
      <c r="BP229" s="64">
        <f t="shared" si="40"/>
        <v>0.17948717948717952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316.56056587091075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319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3.4259099999999996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1201</v>
      </c>
      <c r="Y231" s="376">
        <f>IFERROR(SUM(Y219:Y229),"0")</f>
        <v>1209.2999999999997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13</v>
      </c>
      <c r="Y236" s="375">
        <f>IFERROR(IF(X236="",0,CEILING((X236/$H236),1)*$H236),"")</f>
        <v>14.399999999999999</v>
      </c>
      <c r="Z236" s="36">
        <f>IFERROR(IF(Y236=0,"",ROUNDUP(Y236/H236,0)*0.00753),"")</f>
        <v>4.5179999999999998E-2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14.473333333333336</v>
      </c>
      <c r="BN236" s="64">
        <f>IFERROR(Y236*I236/H236,"0")</f>
        <v>16.032</v>
      </c>
      <c r="BO236" s="64">
        <f>IFERROR(1/J236*(X236/H236),"0")</f>
        <v>3.4722222222222224E-2</v>
      </c>
      <c r="BP236" s="64">
        <f>IFERROR(1/J236*(Y236/H236),"0")</f>
        <v>3.8461538461538464E-2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35</v>
      </c>
      <c r="Y237" s="375">
        <f>IFERROR(IF(X237="",0,CEILING((X237/$H237),1)*$H237),"")</f>
        <v>36</v>
      </c>
      <c r="Z237" s="36">
        <f>IFERROR(IF(Y237=0,"",ROUNDUP(Y237/H237,0)*0.00753),"")</f>
        <v>0.11295000000000001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38.966666666666676</v>
      </c>
      <c r="BN237" s="64">
        <f>IFERROR(Y237*I237/H237,"0")</f>
        <v>40.080000000000005</v>
      </c>
      <c r="BO237" s="64">
        <f>IFERROR(1/J237*(X237/H237),"0")</f>
        <v>9.3482905982905984E-2</v>
      </c>
      <c r="BP237" s="64">
        <f>IFERROR(1/J237*(Y237/H237),"0")</f>
        <v>9.6153846153846145E-2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20</v>
      </c>
      <c r="Y238" s="376">
        <f>IFERROR(Y233/H233,"0")+IFERROR(Y234/H234,"0")+IFERROR(Y235/H235,"0")+IFERROR(Y236/H236,"0")+IFERROR(Y237/H237,"0")</f>
        <v>21</v>
      </c>
      <c r="Z238" s="376">
        <f>IFERROR(IF(Z233="",0,Z233),"0")+IFERROR(IF(Z234="",0,Z234),"0")+IFERROR(IF(Z235="",0,Z235),"0")+IFERROR(IF(Z236="",0,Z236),"0")+IFERROR(IF(Z237="",0,Z237),"0")</f>
        <v>0.15812999999999999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48</v>
      </c>
      <c r="Y239" s="376">
        <f>IFERROR(SUM(Y233:Y237),"0")</f>
        <v>50.4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191</v>
      </c>
      <c r="Y254" s="375">
        <f t="shared" ref="Y254:Y261" si="47">IFERROR(IF(X254="",0,CEILING((X254/$H254),1)*$H254),"")</f>
        <v>197.2</v>
      </c>
      <c r="Z254" s="36">
        <f>IFERROR(IF(Y254=0,"",ROUNDUP(Y254/H254,0)*0.02175),"")</f>
        <v>0.36974999999999997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198.9034482758621</v>
      </c>
      <c r="BN254" s="64">
        <f t="shared" ref="BN254:BN261" si="49">IFERROR(Y254*I254/H254,"0")</f>
        <v>205.36</v>
      </c>
      <c r="BO254" s="64">
        <f t="shared" ref="BO254:BO261" si="50">IFERROR(1/J254*(X254/H254),"0")</f>
        <v>0.29402709359605911</v>
      </c>
      <c r="BP254" s="64">
        <f t="shared" ref="BP254:BP261" si="51">IFERROR(1/J254*(Y254/H254),"0")</f>
        <v>0.30357142857142855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4</v>
      </c>
      <c r="Y258" s="375">
        <f t="shared" si="47"/>
        <v>4</v>
      </c>
      <c r="Z258" s="36">
        <f>IFERROR(IF(Y258=0,"",ROUNDUP(Y258/H258,0)*0.00937),"")</f>
        <v>9.3699999999999999E-3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4.24</v>
      </c>
      <c r="BN258" s="64">
        <f t="shared" si="49"/>
        <v>4.24</v>
      </c>
      <c r="BO258" s="64">
        <f t="shared" si="50"/>
        <v>8.3333333333333332E-3</v>
      </c>
      <c r="BP258" s="64">
        <f t="shared" si="51"/>
        <v>8.3333333333333332E-3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17.46551724137931</v>
      </c>
      <c r="Y262" s="376">
        <f>IFERROR(Y254/H254,"0")+IFERROR(Y255/H255,"0")+IFERROR(Y256/H256,"0")+IFERROR(Y257/H257,"0")+IFERROR(Y258/H258,"0")+IFERROR(Y259/H259,"0")+IFERROR(Y260/H260,"0")+IFERROR(Y261/H261,"0")</f>
        <v>18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0.37911999999999996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195</v>
      </c>
      <c r="Y263" s="376">
        <f>IFERROR(SUM(Y254:Y261),"0")</f>
        <v>201.2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100</v>
      </c>
      <c r="Y289" s="375">
        <f>IFERROR(IF(X289="",0,CEILING((X289/$H289),1)*$H289),"")</f>
        <v>100.8</v>
      </c>
      <c r="Z289" s="36">
        <f>IFERROR(IF(Y289=0,"",ROUNDUP(Y289/H289,0)*0.00753),"")</f>
        <v>0.31625999999999999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111.33333333333333</v>
      </c>
      <c r="BN289" s="64">
        <f>IFERROR(Y289*I289/H289,"0")</f>
        <v>112.224</v>
      </c>
      <c r="BO289" s="64">
        <f>IFERROR(1/J289*(X289/H289),"0")</f>
        <v>0.26709401709401709</v>
      </c>
      <c r="BP289" s="64">
        <f>IFERROR(1/J289*(Y289/H289),"0")</f>
        <v>0.26923076923076922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152</v>
      </c>
      <c r="Y290" s="375">
        <f>IFERROR(IF(X290="",0,CEILING((X290/$H290),1)*$H290),"")</f>
        <v>153.6</v>
      </c>
      <c r="Z290" s="36">
        <f>IFERROR(IF(Y290=0,"",ROUNDUP(Y290/H290,0)*0.00753),"")</f>
        <v>0.48192000000000002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164.66666666666666</v>
      </c>
      <c r="BN290" s="64">
        <f>IFERROR(Y290*I290/H290,"0")</f>
        <v>166.4</v>
      </c>
      <c r="BO290" s="64">
        <f>IFERROR(1/J290*(X290/H290),"0")</f>
        <v>0.40598290598290598</v>
      </c>
      <c r="BP290" s="64">
        <f>IFERROR(1/J290*(Y290/H290),"0")</f>
        <v>0.41025641025641024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105</v>
      </c>
      <c r="Y292" s="376">
        <f>IFERROR(Y287/H287,"0")+IFERROR(Y288/H288,"0")+IFERROR(Y289/H289,"0")+IFERROR(Y290/H290,"0")+IFERROR(Y291/H291,"0")</f>
        <v>106</v>
      </c>
      <c r="Z292" s="376">
        <f>IFERROR(IF(Z287="",0,Z287),"0")+IFERROR(IF(Z288="",0,Z288),"0")+IFERROR(IF(Z289="",0,Z289),"0")+IFERROR(IF(Z290="",0,Z290),"0")+IFERROR(IF(Z291="",0,Z291),"0")</f>
        <v>0.79818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252</v>
      </c>
      <c r="Y293" s="376">
        <f>IFERROR(SUM(Y287:Y291),"0")</f>
        <v>254.39999999999998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11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11.68095238095238</v>
      </c>
      <c r="BN321" s="64">
        <f>IFERROR(Y321*I321/H321,"0")</f>
        <v>13.38</v>
      </c>
      <c r="BO321" s="64">
        <f>IFERROR(1/J321*(X321/H321),"0")</f>
        <v>1.6788766788766788E-2</v>
      </c>
      <c r="BP321" s="64">
        <f>IFERROR(1/J321*(Y321/H321),"0")</f>
        <v>1.9230769230769232E-2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2.6190476190476191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11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83</v>
      </c>
      <c r="Y328" s="375">
        <f t="shared" ref="Y328:Y333" si="57">IFERROR(IF(X328="",0,CEILING((X328/$H328),1)*$H328),"")</f>
        <v>85.8</v>
      </c>
      <c r="Z328" s="36">
        <f>IFERROR(IF(Y328=0,"",ROUNDUP(Y328/H328,0)*0.02175),"")</f>
        <v>0.23924999999999999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88.937692307692316</v>
      </c>
      <c r="BN328" s="64">
        <f t="shared" ref="BN328:BN333" si="59">IFERROR(Y328*I328/H328,"0")</f>
        <v>91.938000000000002</v>
      </c>
      <c r="BO328" s="64">
        <f t="shared" ref="BO328:BO333" si="60">IFERROR(1/J328*(X328/H328),"0")</f>
        <v>0.19001831501831501</v>
      </c>
      <c r="BP328" s="64">
        <f t="shared" ref="BP328:BP333" si="61">IFERROR(1/J328*(Y328/H328),"0")</f>
        <v>0.19642857142857142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10.641025641025641</v>
      </c>
      <c r="Y334" s="376">
        <f>IFERROR(Y328/H328,"0")+IFERROR(Y329/H329,"0")+IFERROR(Y330/H330,"0")+IFERROR(Y331/H331,"0")+IFERROR(Y332/H332,"0")+IFERROR(Y333/H333,"0")</f>
        <v>11</v>
      </c>
      <c r="Z334" s="376">
        <f>IFERROR(IF(Z328="",0,Z328),"0")+IFERROR(IF(Z329="",0,Z329),"0")+IFERROR(IF(Z330="",0,Z330),"0")+IFERROR(IF(Z331="",0,Z331),"0")+IFERROR(IF(Z332="",0,Z332),"0")+IFERROR(IF(Z333="",0,Z333),"0")</f>
        <v>0.23924999999999999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83</v>
      </c>
      <c r="Y335" s="376">
        <f>IFERROR(SUM(Y328:Y333),"0")</f>
        <v>85.8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64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68.297142857142859</v>
      </c>
      <c r="BN337" s="64">
        <f>IFERROR(Y337*I337/H337,"0")</f>
        <v>71.712000000000003</v>
      </c>
      <c r="BO337" s="64">
        <f>IFERROR(1/J337*(X337/H337),"0")</f>
        <v>0.13605442176870747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279</v>
      </c>
      <c r="Y338" s="375">
        <f>IFERROR(IF(X338="",0,CEILING((X338/$H338),1)*$H338),"")</f>
        <v>280.8</v>
      </c>
      <c r="Z338" s="36">
        <f>IFERROR(IF(Y338=0,"",ROUNDUP(Y338/H338,0)*0.02175),"")</f>
        <v>0.78299999999999992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299.17384615384617</v>
      </c>
      <c r="BN338" s="64">
        <f>IFERROR(Y338*I338/H338,"0")</f>
        <v>301.10400000000004</v>
      </c>
      <c r="BO338" s="64">
        <f>IFERROR(1/J338*(X338/H338),"0")</f>
        <v>0.63873626373626369</v>
      </c>
      <c r="BP338" s="64">
        <f>IFERROR(1/J338*(Y338/H338),"0")</f>
        <v>0.64285714285714279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69</v>
      </c>
      <c r="Y339" s="375">
        <f>IFERROR(IF(X339="",0,CEILING((X339/$H339),1)*$H339),"")</f>
        <v>75.600000000000009</v>
      </c>
      <c r="Z339" s="36">
        <f>IFERROR(IF(Y339=0,"",ROUNDUP(Y339/H339,0)*0.02175),"")</f>
        <v>0.19574999999999998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73.632857142857148</v>
      </c>
      <c r="BN339" s="64">
        <f>IFERROR(Y339*I339/H339,"0")</f>
        <v>80.676000000000016</v>
      </c>
      <c r="BO339" s="64">
        <f>IFERROR(1/J339*(X339/H339),"0")</f>
        <v>0.14668367346938774</v>
      </c>
      <c r="BP339" s="64">
        <f>IFERROR(1/J339*(Y339/H339),"0")</f>
        <v>0.1607142857142857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51.602564102564102</v>
      </c>
      <c r="Y340" s="376">
        <f>IFERROR(Y337/H337,"0")+IFERROR(Y338/H338,"0")+IFERROR(Y339/H339,"0")</f>
        <v>53</v>
      </c>
      <c r="Z340" s="376">
        <f>IFERROR(IF(Z337="",0,Z337),"0")+IFERROR(IF(Z338="",0,Z338),"0")+IFERROR(IF(Z339="",0,Z339),"0")</f>
        <v>1.1527499999999997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412</v>
      </c>
      <c r="Y341" s="376">
        <f>IFERROR(SUM(Y337:Y339),"0")</f>
        <v>423.6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23</v>
      </c>
      <c r="Y346" s="375">
        <f>IFERROR(IF(X346="",0,CEILING((X346/$H346),1)*$H346),"")</f>
        <v>25.5</v>
      </c>
      <c r="Z346" s="36">
        <f>IFERROR(IF(Y346=0,"",ROUNDUP(Y346/H346,0)*0.00753),"")</f>
        <v>7.5300000000000006E-2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26.156862745098042</v>
      </c>
      <c r="BN346" s="64">
        <f>IFERROR(Y346*I346/H346,"0")</f>
        <v>29.000000000000004</v>
      </c>
      <c r="BO346" s="64">
        <f>IFERROR(1/J346*(X346/H346),"0")</f>
        <v>5.7817998994469579E-2</v>
      </c>
      <c r="BP346" s="64">
        <f>IFERROR(1/J346*(Y346/H346),"0")</f>
        <v>6.4102564102564097E-2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9.0196078431372548</v>
      </c>
      <c r="Y347" s="376">
        <f>IFERROR(Y343/H343,"0")+IFERROR(Y344/H344,"0")+IFERROR(Y345/H345,"0")+IFERROR(Y346/H346,"0")</f>
        <v>10</v>
      </c>
      <c r="Z347" s="376">
        <f>IFERROR(IF(Z343="",0,Z343),"0")+IFERROR(IF(Z344="",0,Z344),"0")+IFERROR(IF(Z345="",0,Z345),"0")+IFERROR(IF(Z346="",0,Z346),"0")</f>
        <v>7.5300000000000006E-2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23</v>
      </c>
      <c r="Y348" s="376">
        <f>IFERROR(SUM(Y343:Y346),"0")</f>
        <v>25.5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19</v>
      </c>
      <c r="Y357" s="375">
        <f>IFERROR(IF(X357="",0,CEILING((X357/$H357),1)*$H357),"")</f>
        <v>19.8</v>
      </c>
      <c r="Z357" s="36">
        <f>IFERROR(IF(Y357=0,"",ROUNDUP(Y357/H357,0)*0.00753),"")</f>
        <v>8.2830000000000001E-2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21.617777777777778</v>
      </c>
      <c r="BN357" s="64">
        <f>IFERROR(Y357*I357/H357,"0")</f>
        <v>22.528000000000002</v>
      </c>
      <c r="BO357" s="64">
        <f>IFERROR(1/J357*(X357/H357),"0")</f>
        <v>6.7663817663817655E-2</v>
      </c>
      <c r="BP357" s="64">
        <f>IFERROR(1/J357*(Y357/H357),"0")</f>
        <v>7.0512820512820512E-2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10.555555555555555</v>
      </c>
      <c r="Y358" s="376">
        <f>IFERROR(Y357/H357,"0")</f>
        <v>11</v>
      </c>
      <c r="Z358" s="376">
        <f>IFERROR(IF(Z357="",0,Z357),"0")</f>
        <v>8.2830000000000001E-2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19</v>
      </c>
      <c r="Y359" s="376">
        <f>IFERROR(SUM(Y357:Y357),"0")</f>
        <v>19.8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184</v>
      </c>
      <c r="Y361" s="375">
        <f>IFERROR(IF(X361="",0,CEILING((X361/$H361),1)*$H361),"")</f>
        <v>186.29999999999998</v>
      </c>
      <c r="Z361" s="36">
        <f>IFERROR(IF(Y361=0,"",ROUNDUP(Y361/H361,0)*0.02175),"")</f>
        <v>0.50024999999999997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196.81185185185186</v>
      </c>
      <c r="BN361" s="64">
        <f>IFERROR(Y361*I361/H361,"0")</f>
        <v>199.27199999999999</v>
      </c>
      <c r="BO361" s="64">
        <f>IFERROR(1/J361*(X361/H361),"0")</f>
        <v>0.40564373897707229</v>
      </c>
      <c r="BP361" s="64">
        <f>IFERROR(1/J361*(Y361/H361),"0")</f>
        <v>0.4107142857142857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22.716049382716051</v>
      </c>
      <c r="Y364" s="376">
        <f>IFERROR(Y361/H361,"0")+IFERROR(Y362/H362,"0")+IFERROR(Y363/H363,"0")</f>
        <v>23</v>
      </c>
      <c r="Z364" s="376">
        <f>IFERROR(IF(Z361="",0,Z361),"0")+IFERROR(IF(Z362="",0,Z362),"0")+IFERROR(IF(Z363="",0,Z363),"0")</f>
        <v>0.50024999999999997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184</v>
      </c>
      <c r="Y365" s="376">
        <f>IFERROR(SUM(Y361:Y363),"0")</f>
        <v>186.29999999999998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685</v>
      </c>
      <c r="Y369" s="375">
        <f t="shared" ref="Y369:Y377" si="62">IFERROR(IF(X369="",0,CEILING((X369/$H369),1)*$H369),"")</f>
        <v>690</v>
      </c>
      <c r="Z369" s="36">
        <f>IFERROR(IF(Y369=0,"",ROUNDUP(Y369/H369,0)*0.02175),"")</f>
        <v>1.0004999999999999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706.92000000000007</v>
      </c>
      <c r="BN369" s="64">
        <f t="shared" ref="BN369:BN377" si="64">IFERROR(Y369*I369/H369,"0")</f>
        <v>712.08</v>
      </c>
      <c r="BO369" s="64">
        <f t="shared" ref="BO369:BO377" si="65">IFERROR(1/J369*(X369/H369),"0")</f>
        <v>0.95138888888888884</v>
      </c>
      <c r="BP369" s="64">
        <f t="shared" ref="BP369:BP377" si="66">IFERROR(1/J369*(Y369/H369),"0")</f>
        <v>0.95833333333333326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844</v>
      </c>
      <c r="Y371" s="375">
        <f t="shared" si="62"/>
        <v>855</v>
      </c>
      <c r="Z371" s="36">
        <f>IFERROR(IF(Y371=0,"",ROUNDUP(Y371/H371,0)*0.02175),"")</f>
        <v>1.2397499999999999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871.00800000000004</v>
      </c>
      <c r="BN371" s="64">
        <f t="shared" si="64"/>
        <v>882.36</v>
      </c>
      <c r="BO371" s="64">
        <f t="shared" si="65"/>
        <v>1.1722222222222221</v>
      </c>
      <c r="BP371" s="64">
        <f t="shared" si="66"/>
        <v>1.1875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906</v>
      </c>
      <c r="Y374" s="375">
        <f t="shared" si="62"/>
        <v>915</v>
      </c>
      <c r="Z374" s="36">
        <f>IFERROR(IF(Y374=0,"",ROUNDUP(Y374/H374,0)*0.02175),"")</f>
        <v>1.3267499999999999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934.99200000000008</v>
      </c>
      <c r="BN374" s="64">
        <f t="shared" si="64"/>
        <v>944.28000000000009</v>
      </c>
      <c r="BO374" s="64">
        <f t="shared" si="65"/>
        <v>1.2583333333333333</v>
      </c>
      <c r="BP374" s="64">
        <f t="shared" si="66"/>
        <v>1.2708333333333333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162.33333333333334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164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3.5669999999999993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2435</v>
      </c>
      <c r="Y379" s="376">
        <f>IFERROR(SUM(Y369:Y377),"0")</f>
        <v>2460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1064</v>
      </c>
      <c r="Y381" s="375">
        <f>IFERROR(IF(X381="",0,CEILING((X381/$H381),1)*$H381),"")</f>
        <v>1065</v>
      </c>
      <c r="Z381" s="36">
        <f>IFERROR(IF(Y381=0,"",ROUNDUP(Y381/H381,0)*0.02175),"")</f>
        <v>1.5442499999999999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1098.048</v>
      </c>
      <c r="BN381" s="64">
        <f>IFERROR(Y381*I381/H381,"0")</f>
        <v>1099.0800000000002</v>
      </c>
      <c r="BO381" s="64">
        <f>IFERROR(1/J381*(X381/H381),"0")</f>
        <v>1.4777777777777779</v>
      </c>
      <c r="BP381" s="64">
        <f>IFERROR(1/J381*(Y381/H381),"0")</f>
        <v>1.4791666666666665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70.933333333333337</v>
      </c>
      <c r="Y383" s="376">
        <f>IFERROR(Y381/H381,"0")+IFERROR(Y382/H382,"0")</f>
        <v>71</v>
      </c>
      <c r="Z383" s="376">
        <f>IFERROR(IF(Z381="",0,Z381),"0")+IFERROR(IF(Z382="",0,Z382),"0")</f>
        <v>1.5442499999999999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1064</v>
      </c>
      <c r="Y384" s="376">
        <f>IFERROR(SUM(Y381:Y382),"0")</f>
        <v>1065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84</v>
      </c>
      <c r="Y393" s="375">
        <f>IFERROR(IF(X393="",0,CEILING((X393/$H393),1)*$H393),"")</f>
        <v>85.8</v>
      </c>
      <c r="Z393" s="36">
        <f>IFERROR(IF(Y393=0,"",ROUNDUP(Y393/H393,0)*0.02175),"")</f>
        <v>0.23924999999999999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90.073846153846162</v>
      </c>
      <c r="BN393" s="64">
        <f>IFERROR(Y393*I393/H393,"0")</f>
        <v>92.004000000000005</v>
      </c>
      <c r="BO393" s="64">
        <f>IFERROR(1/J393*(X393/H393),"0")</f>
        <v>0.19230769230769232</v>
      </c>
      <c r="BP393" s="64">
        <f>IFERROR(1/J393*(Y393/H393),"0")</f>
        <v>0.19642857142857142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10.76923076923077</v>
      </c>
      <c r="Y394" s="376">
        <f>IFERROR(Y392/H392,"0")+IFERROR(Y393/H393,"0")</f>
        <v>11</v>
      </c>
      <c r="Z394" s="376">
        <f>IFERROR(IF(Z392="",0,Z392),"0")+IFERROR(IF(Z393="",0,Z393),"0")</f>
        <v>0.23924999999999999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84</v>
      </c>
      <c r="Y395" s="376">
        <f>IFERROR(SUM(Y392:Y393),"0")</f>
        <v>85.8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699</v>
      </c>
      <c r="Y410" s="375">
        <f>IFERROR(IF(X410="",0,CEILING((X410/$H410),1)*$H410),"")</f>
        <v>702</v>
      </c>
      <c r="Z410" s="36">
        <f>IFERROR(IF(Y410=0,"",ROUNDUP(Y410/H410,0)*0.02175),"")</f>
        <v>1.9574999999999998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749.54307692307702</v>
      </c>
      <c r="BN410" s="64">
        <f>IFERROR(Y410*I410/H410,"0")</f>
        <v>752.7600000000001</v>
      </c>
      <c r="BO410" s="64">
        <f>IFERROR(1/J410*(X410/H410),"0")</f>
        <v>1.6002747252747251</v>
      </c>
      <c r="BP410" s="64">
        <f>IFERROR(1/J410*(Y410/H410),"0")</f>
        <v>1.607142857142857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89.615384615384613</v>
      </c>
      <c r="Y415" s="376">
        <f>IFERROR(Y410/H410,"0")+IFERROR(Y411/H411,"0")+IFERROR(Y412/H412,"0")+IFERROR(Y413/H413,"0")+IFERROR(Y414/H414,"0")</f>
        <v>90</v>
      </c>
      <c r="Z415" s="376">
        <f>IFERROR(IF(Z410="",0,Z410),"0")+IFERROR(IF(Z411="",0,Z411),"0")+IFERROR(IF(Z412="",0,Z412),"0")+IFERROR(IF(Z413="",0,Z413),"0")+IFERROR(IF(Z414="",0,Z414),"0")</f>
        <v>1.9574999999999998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699</v>
      </c>
      <c r="Y416" s="376">
        <f>IFERROR(SUM(Y410:Y414),"0")</f>
        <v>702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142</v>
      </c>
      <c r="Y494" s="375">
        <f t="shared" si="78"/>
        <v>142.56</v>
      </c>
      <c r="Z494" s="36">
        <f t="shared" si="79"/>
        <v>0.32291999999999998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151.68181818181819</v>
      </c>
      <c r="BN494" s="64">
        <f t="shared" si="81"/>
        <v>152.27999999999997</v>
      </c>
      <c r="BO494" s="64">
        <f t="shared" si="82"/>
        <v>0.25859557109557108</v>
      </c>
      <c r="BP494" s="64">
        <f t="shared" si="83"/>
        <v>0.25961538461538464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457</v>
      </c>
      <c r="Y496" s="375">
        <f t="shared" si="78"/>
        <v>459.36</v>
      </c>
      <c r="Z496" s="36">
        <f t="shared" si="79"/>
        <v>1.0405200000000001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488.15909090909088</v>
      </c>
      <c r="BN496" s="64">
        <f t="shared" si="81"/>
        <v>490.67999999999995</v>
      </c>
      <c r="BO496" s="64">
        <f t="shared" si="82"/>
        <v>0.83224067599067597</v>
      </c>
      <c r="BP496" s="64">
        <f t="shared" si="83"/>
        <v>0.83653846153846156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641</v>
      </c>
      <c r="Y498" s="375">
        <f t="shared" si="78"/>
        <v>644.16000000000008</v>
      </c>
      <c r="Z498" s="36">
        <f t="shared" si="79"/>
        <v>1.45912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684.70454545454538</v>
      </c>
      <c r="BN498" s="64">
        <f t="shared" si="81"/>
        <v>688.08</v>
      </c>
      <c r="BO498" s="64">
        <f t="shared" si="82"/>
        <v>1.1673222610722611</v>
      </c>
      <c r="BP498" s="64">
        <f t="shared" si="83"/>
        <v>1.1730769230769234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10</v>
      </c>
      <c r="Y500" s="375">
        <f t="shared" si="78"/>
        <v>12</v>
      </c>
      <c r="Z500" s="36">
        <f>IFERROR(IF(Y500=0,"",ROUNDUP(Y500/H500,0)*0.00753),"")</f>
        <v>3.7650000000000003E-2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10.833333333333334</v>
      </c>
      <c r="BN500" s="64">
        <f t="shared" si="81"/>
        <v>13.000000000000002</v>
      </c>
      <c r="BO500" s="64">
        <f t="shared" si="82"/>
        <v>2.6709401709401712E-2</v>
      </c>
      <c r="BP500" s="64">
        <f t="shared" si="83"/>
        <v>3.2051282051282048E-2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239.01515151515147</v>
      </c>
      <c r="Y502" s="376">
        <f>IFERROR(Y493/H493,"0")+IFERROR(Y494/H494,"0")+IFERROR(Y495/H495,"0")+IFERROR(Y496/H496,"0")+IFERROR(Y497/H497,"0")+IFERROR(Y498/H498,"0")+IFERROR(Y499/H499,"0")+IFERROR(Y500/H500,"0")+IFERROR(Y501/H501,"0")</f>
        <v>241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2.8602100000000004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1250</v>
      </c>
      <c r="Y503" s="376">
        <f>IFERROR(SUM(Y493:Y501),"0")</f>
        <v>1258.0800000000002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331</v>
      </c>
      <c r="Y505" s="375">
        <f>IFERROR(IF(X505="",0,CEILING((X505/$H505),1)*$H505),"")</f>
        <v>332.64000000000004</v>
      </c>
      <c r="Z505" s="36">
        <f>IFERROR(IF(Y505=0,"",ROUNDUP(Y505/H505,0)*0.01196),"")</f>
        <v>0.75348000000000004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353.56818181818181</v>
      </c>
      <c r="BN505" s="64">
        <f>IFERROR(Y505*I505/H505,"0")</f>
        <v>355.32000000000005</v>
      </c>
      <c r="BO505" s="64">
        <f>IFERROR(1/J505*(X505/H505),"0")</f>
        <v>0.6027826340326341</v>
      </c>
      <c r="BP505" s="64">
        <f>IFERROR(1/J505*(Y505/H505),"0")</f>
        <v>0.60576923076923084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81</v>
      </c>
      <c r="Y506" s="375">
        <f>IFERROR(IF(X506="",0,CEILING((X506/$H506),1)*$H506),"")</f>
        <v>82.8</v>
      </c>
      <c r="Z506" s="36">
        <f>IFERROR(IF(Y506=0,"",ROUNDUP(Y506/H506,0)*0.00937),"")</f>
        <v>0.21551000000000001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86.399999999999991</v>
      </c>
      <c r="BN506" s="64">
        <f>IFERROR(Y506*I506/H506,"0")</f>
        <v>88.32</v>
      </c>
      <c r="BO506" s="64">
        <f>IFERROR(1/J506*(X506/H506),"0")</f>
        <v>0.1875</v>
      </c>
      <c r="BP506" s="64">
        <f>IFERROR(1/J506*(Y506/H506),"0")</f>
        <v>0.19166666666666665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85.189393939393938</v>
      </c>
      <c r="Y507" s="376">
        <f>IFERROR(Y505/H505,"0")+IFERROR(Y506/H506,"0")</f>
        <v>86</v>
      </c>
      <c r="Z507" s="376">
        <f>IFERROR(IF(Z505="",0,Z505),"0")+IFERROR(IF(Z506="",0,Z506),"0")</f>
        <v>0.96899000000000002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412</v>
      </c>
      <c r="Y508" s="376">
        <f>IFERROR(SUM(Y505:Y506),"0")</f>
        <v>415.44000000000005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111</v>
      </c>
      <c r="Y510" s="375">
        <f t="shared" ref="Y510:Y515" si="84">IFERROR(IF(X510="",0,CEILING((X510/$H510),1)*$H510),"")</f>
        <v>116.16000000000001</v>
      </c>
      <c r="Z510" s="36">
        <f>IFERROR(IF(Y510=0,"",ROUNDUP(Y510/H510,0)*0.01196),"")</f>
        <v>0.26312000000000002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118.5681818181818</v>
      </c>
      <c r="BN510" s="64">
        <f t="shared" ref="BN510:BN515" si="86">IFERROR(Y510*I510/H510,"0")</f>
        <v>124.08000000000001</v>
      </c>
      <c r="BO510" s="64">
        <f t="shared" ref="BO510:BO515" si="87">IFERROR(1/J510*(X510/H510),"0")</f>
        <v>0.20214160839160841</v>
      </c>
      <c r="BP510" s="64">
        <f t="shared" ref="BP510:BP515" si="88">IFERROR(1/J510*(Y510/H510),"0")</f>
        <v>0.21153846153846156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202</v>
      </c>
      <c r="Y511" s="375">
        <f t="shared" si="84"/>
        <v>205.92000000000002</v>
      </c>
      <c r="Z511" s="36">
        <f>IFERROR(IF(Y511=0,"",ROUNDUP(Y511/H511,0)*0.01196),"")</f>
        <v>0.46644000000000002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215.77272727272725</v>
      </c>
      <c r="BN511" s="64">
        <f t="shared" si="86"/>
        <v>219.95999999999998</v>
      </c>
      <c r="BO511" s="64">
        <f t="shared" si="87"/>
        <v>0.3678613053613054</v>
      </c>
      <c r="BP511" s="64">
        <f t="shared" si="88"/>
        <v>0.375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280</v>
      </c>
      <c r="Y512" s="375">
        <f t="shared" si="84"/>
        <v>285.12</v>
      </c>
      <c r="Z512" s="36">
        <f>IFERROR(IF(Y512=0,"",ROUNDUP(Y512/H512,0)*0.01196),"")</f>
        <v>0.64583999999999997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299.09090909090907</v>
      </c>
      <c r="BN512" s="64">
        <f t="shared" si="86"/>
        <v>304.55999999999995</v>
      </c>
      <c r="BO512" s="64">
        <f t="shared" si="87"/>
        <v>0.50990675990675993</v>
      </c>
      <c r="BP512" s="64">
        <f t="shared" si="88"/>
        <v>0.51923076923076927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112.31060606060606</v>
      </c>
      <c r="Y516" s="376">
        <f>IFERROR(Y510/H510,"0")+IFERROR(Y511/H511,"0")+IFERROR(Y512/H512,"0")+IFERROR(Y513/H513,"0")+IFERROR(Y514/H514,"0")+IFERROR(Y515/H515,"0")</f>
        <v>115</v>
      </c>
      <c r="Z516" s="376">
        <f>IFERROR(IF(Z510="",0,Z510),"0")+IFERROR(IF(Z511="",0,Z511),"0")+IFERROR(IF(Z512="",0,Z512),"0")+IFERROR(IF(Z513="",0,Z513),"0")+IFERROR(IF(Z514="",0,Z514),"0")+IFERROR(IF(Z515="",0,Z515),"0")</f>
        <v>1.3754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593</v>
      </c>
      <c r="Y517" s="376">
        <f>IFERROR(SUM(Y510:Y515),"0")</f>
        <v>607.20000000000005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13289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13479.72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14033.553699354885</v>
      </c>
      <c r="Y587" s="376">
        <f>IFERROR(SUM(BN22:BN583),"0")</f>
        <v>14235.624000000002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25</v>
      </c>
      <c r="Y588" s="38">
        <f>ROUNDUP(SUM(BP22:BP583),0)</f>
        <v>25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14658.553699354885</v>
      </c>
      <c r="Y589" s="376">
        <f>GrossWeightTotalR+PalletQtyTotalR*25</f>
        <v>14860.624000000002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2057.8028590292624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2089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28.707539999999998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960.3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816.8</v>
      </c>
      <c r="E596" s="46">
        <f>IFERROR(Y103*1,"0")+IFERROR(Y104*1,"0")+IFERROR(Y105*1,"0")+IFERROR(Y106*1,"0")+IFERROR(Y110*1,"0")+IFERROR(Y111*1,"0")+IFERROR(Y112*1,"0")+IFERROR(Y113*1,"0")+IFERROR(Y114*1,"0")</f>
        <v>709.19999999999993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711.2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100.80000000000001</v>
      </c>
      <c r="I596" s="46">
        <f>IFERROR(Y186*1,"0")+IFERROR(Y187*1,"0")+IFERROR(Y188*1,"0")+IFERROR(Y189*1,"0")+IFERROR(Y190*1,"0")+IFERROR(Y191*1,"0")+IFERROR(Y192*1,"0")+IFERROR(Y193*1,"0")</f>
        <v>623.69999999999993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1755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201.2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254.39999999999998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547.5</v>
      </c>
      <c r="V596" s="46">
        <f>IFERROR(Y357*1,"0")+IFERROR(Y361*1,"0")+IFERROR(Y362*1,"0")+IFERROR(Y363*1,"0")</f>
        <v>206.1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3610.8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702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2280.7200000000003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4,00"/>
        <filter val="1 201,00"/>
        <filter val="1 250,00"/>
        <filter val="10,00"/>
        <filter val="10,56"/>
        <filter val="10,64"/>
        <filter val="10,77"/>
        <filter val="100,00"/>
        <filter val="102,00"/>
        <filter val="103,00"/>
        <filter val="105,00"/>
        <filter val="11,00"/>
        <filter val="11,07"/>
        <filter val="111,00"/>
        <filter val="112,31"/>
        <filter val="121,00"/>
        <filter val="126,00"/>
        <filter val="13 289,00"/>
        <filter val="13,00"/>
        <filter val="130,00"/>
        <filter val="14 033,55"/>
        <filter val="14 658,55"/>
        <filter val="142,00"/>
        <filter val="145,00"/>
        <filter val="146,00"/>
        <filter val="147,00"/>
        <filter val="152,00"/>
        <filter val="162,33"/>
        <filter val="163,00"/>
        <filter val="168,00"/>
        <filter val="17,47"/>
        <filter val="184,00"/>
        <filter val="19,00"/>
        <filter val="191,00"/>
        <filter val="195,00"/>
        <filter val="2 057,80"/>
        <filter val="2 435,00"/>
        <filter val="2,62"/>
        <filter val="20,00"/>
        <filter val="202,00"/>
        <filter val="206,43"/>
        <filter val="207,00"/>
        <filter val="210,00"/>
        <filter val="214,00"/>
        <filter val="218,00"/>
        <filter val="22,72"/>
        <filter val="23,00"/>
        <filter val="239,02"/>
        <filter val="24,76"/>
        <filter val="25"/>
        <filter val="25,00"/>
        <filter val="251,00"/>
        <filter val="252,00"/>
        <filter val="261,00"/>
        <filter val="279,00"/>
        <filter val="280,00"/>
        <filter val="29,81"/>
        <filter val="315,00"/>
        <filter val="316,56"/>
        <filter val="331,00"/>
        <filter val="347,00"/>
        <filter val="35,00"/>
        <filter val="37,67"/>
        <filter val="39,00"/>
        <filter val="39,63"/>
        <filter val="4,00"/>
        <filter val="412,00"/>
        <filter val="42,57"/>
        <filter val="428,00"/>
        <filter val="43,74"/>
        <filter val="431,00"/>
        <filter val="457,00"/>
        <filter val="479,00"/>
        <filter val="48,00"/>
        <filter val="50,57"/>
        <filter val="51,60"/>
        <filter val="52,00"/>
        <filter val="530,00"/>
        <filter val="54,00"/>
        <filter val="56,00"/>
        <filter val="57,37"/>
        <filter val="593,00"/>
        <filter val="6,19"/>
        <filter val="620,00"/>
        <filter val="64,00"/>
        <filter val="641,00"/>
        <filter val="67,00"/>
        <filter val="68,00"/>
        <filter val="685,00"/>
        <filter val="69,00"/>
        <filter val="699,00"/>
        <filter val="70,00"/>
        <filter val="70,93"/>
        <filter val="76,00"/>
        <filter val="777,00"/>
        <filter val="79,81"/>
        <filter val="81,00"/>
        <filter val="83,00"/>
        <filter val="84,00"/>
        <filter val="844,00"/>
        <filter val="85,19"/>
        <filter val="86,00"/>
        <filter val="89,62"/>
        <filter val="9,02"/>
        <filter val="906,00"/>
        <filter val="91,83"/>
        <filter val="93,00"/>
        <filter val="949,00"/>
        <filter val="96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