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8,24 ПОКОМ КИ филиалы\"/>
    </mc:Choice>
  </mc:AlternateContent>
  <xr:revisionPtr revIDLastSave="0" documentId="13_ncr:1_{59DD1E09-64E4-4D66-B5C9-A0BD2AC105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2" i="1" l="1"/>
  <c r="AC86" i="1"/>
  <c r="AC58" i="1"/>
  <c r="AC10" i="1"/>
  <c r="AC11" i="1"/>
  <c r="AC12" i="1"/>
  <c r="AC13" i="1"/>
  <c r="AC14" i="1"/>
  <c r="AC16" i="1"/>
  <c r="AC20" i="1"/>
  <c r="AC21" i="1"/>
  <c r="AC30" i="1"/>
  <c r="AC31" i="1"/>
  <c r="AC39" i="1"/>
  <c r="AC41" i="1"/>
  <c r="AC43" i="1"/>
  <c r="AC44" i="1"/>
  <c r="AC45" i="1"/>
  <c r="AC49" i="1"/>
  <c r="AC50" i="1"/>
  <c r="AC51" i="1"/>
  <c r="AC55" i="1"/>
  <c r="AC59" i="1"/>
  <c r="AC63" i="1"/>
  <c r="AC65" i="1"/>
  <c r="AC66" i="1"/>
  <c r="AC67" i="1"/>
  <c r="AC72" i="1"/>
  <c r="AC73" i="1"/>
  <c r="AC74" i="1"/>
  <c r="AC76" i="1"/>
  <c r="AC77" i="1"/>
  <c r="AC78" i="1"/>
  <c r="AC79" i="1"/>
  <c r="AC80" i="1"/>
  <c r="AC81" i="1"/>
  <c r="AC82" i="1"/>
  <c r="AC83" i="1"/>
  <c r="AC89" i="1"/>
  <c r="AC91" i="1"/>
  <c r="AC96" i="1"/>
  <c r="AC101" i="1"/>
  <c r="L7" i="1"/>
  <c r="P7" i="1" s="1"/>
  <c r="Q7" i="1" s="1"/>
  <c r="AC7" i="1" s="1"/>
  <c r="L8" i="1"/>
  <c r="P8" i="1" s="1"/>
  <c r="L9" i="1"/>
  <c r="P9" i="1" s="1"/>
  <c r="AC9" i="1" s="1"/>
  <c r="L10" i="1"/>
  <c r="P10" i="1" s="1"/>
  <c r="T10" i="1" s="1"/>
  <c r="L11" i="1"/>
  <c r="P11" i="1" s="1"/>
  <c r="T11" i="1" s="1"/>
  <c r="L12" i="1"/>
  <c r="P12" i="1" s="1"/>
  <c r="T12" i="1" s="1"/>
  <c r="L13" i="1"/>
  <c r="P13" i="1" s="1"/>
  <c r="T13" i="1" s="1"/>
  <c r="L14" i="1"/>
  <c r="P14" i="1" s="1"/>
  <c r="T14" i="1" s="1"/>
  <c r="L15" i="1"/>
  <c r="P15" i="1" s="1"/>
  <c r="L16" i="1"/>
  <c r="P16" i="1" s="1"/>
  <c r="T16" i="1" s="1"/>
  <c r="L17" i="1"/>
  <c r="P17" i="1" s="1"/>
  <c r="Q17" i="1" s="1"/>
  <c r="AC17" i="1" s="1"/>
  <c r="L18" i="1"/>
  <c r="P18" i="1" s="1"/>
  <c r="Q18" i="1" s="1"/>
  <c r="L19" i="1"/>
  <c r="P19" i="1" s="1"/>
  <c r="Q19" i="1" s="1"/>
  <c r="L20" i="1"/>
  <c r="P20" i="1" s="1"/>
  <c r="T20" i="1" s="1"/>
  <c r="L21" i="1"/>
  <c r="P21" i="1" s="1"/>
  <c r="T21" i="1" s="1"/>
  <c r="L22" i="1"/>
  <c r="P22" i="1" s="1"/>
  <c r="L23" i="1"/>
  <c r="P23" i="1" s="1"/>
  <c r="Q23" i="1" s="1"/>
  <c r="AC23" i="1" s="1"/>
  <c r="L24" i="1"/>
  <c r="P24" i="1" s="1"/>
  <c r="L25" i="1"/>
  <c r="P25" i="1" s="1"/>
  <c r="Q25" i="1" s="1"/>
  <c r="AC25" i="1" s="1"/>
  <c r="L26" i="1"/>
  <c r="P26" i="1" s="1"/>
  <c r="L27" i="1"/>
  <c r="P27" i="1" s="1"/>
  <c r="AC27" i="1" s="1"/>
  <c r="L28" i="1"/>
  <c r="P28" i="1" s="1"/>
  <c r="Q28" i="1" s="1"/>
  <c r="L29" i="1"/>
  <c r="P29" i="1" s="1"/>
  <c r="AC29" i="1" s="1"/>
  <c r="L30" i="1"/>
  <c r="P30" i="1" s="1"/>
  <c r="T30" i="1" s="1"/>
  <c r="L31" i="1"/>
  <c r="P31" i="1" s="1"/>
  <c r="T31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Q37" i="1" s="1"/>
  <c r="AC37" i="1" s="1"/>
  <c r="L38" i="1"/>
  <c r="P38" i="1" s="1"/>
  <c r="L39" i="1"/>
  <c r="P39" i="1" s="1"/>
  <c r="T39" i="1" s="1"/>
  <c r="L40" i="1"/>
  <c r="P40" i="1" s="1"/>
  <c r="Q40" i="1" s="1"/>
  <c r="AC40" i="1" s="1"/>
  <c r="L41" i="1"/>
  <c r="P41" i="1" s="1"/>
  <c r="T41" i="1" s="1"/>
  <c r="L42" i="1"/>
  <c r="P42" i="1" s="1"/>
  <c r="L43" i="1"/>
  <c r="P43" i="1" s="1"/>
  <c r="T43" i="1" s="1"/>
  <c r="L44" i="1"/>
  <c r="P44" i="1" s="1"/>
  <c r="T44" i="1" s="1"/>
  <c r="L45" i="1"/>
  <c r="P45" i="1" s="1"/>
  <c r="T45" i="1" s="1"/>
  <c r="L46" i="1"/>
  <c r="P46" i="1" s="1"/>
  <c r="Q46" i="1" s="1"/>
  <c r="AC46" i="1" s="1"/>
  <c r="L47" i="1"/>
  <c r="P47" i="1" s="1"/>
  <c r="L48" i="1"/>
  <c r="P48" i="1" s="1"/>
  <c r="Q48" i="1" s="1"/>
  <c r="AC48" i="1" s="1"/>
  <c r="L49" i="1"/>
  <c r="P49" i="1" s="1"/>
  <c r="T49" i="1" s="1"/>
  <c r="L50" i="1"/>
  <c r="P50" i="1" s="1"/>
  <c r="T50" i="1" s="1"/>
  <c r="L51" i="1"/>
  <c r="P51" i="1" s="1"/>
  <c r="T51" i="1" s="1"/>
  <c r="L52" i="1"/>
  <c r="P52" i="1" s="1"/>
  <c r="L53" i="1"/>
  <c r="P53" i="1" s="1"/>
  <c r="AC53" i="1" s="1"/>
  <c r="L54" i="1"/>
  <c r="P54" i="1" s="1"/>
  <c r="L55" i="1"/>
  <c r="P55" i="1" s="1"/>
  <c r="T55" i="1" s="1"/>
  <c r="L56" i="1"/>
  <c r="P56" i="1" s="1"/>
  <c r="Q56" i="1" s="1"/>
  <c r="AC56" i="1" s="1"/>
  <c r="L57" i="1"/>
  <c r="P57" i="1" s="1"/>
  <c r="L58" i="1"/>
  <c r="P58" i="1" s="1"/>
  <c r="L59" i="1"/>
  <c r="P59" i="1" s="1"/>
  <c r="T59" i="1" s="1"/>
  <c r="L60" i="1"/>
  <c r="P60" i="1" s="1"/>
  <c r="L61" i="1"/>
  <c r="P61" i="1" s="1"/>
  <c r="Q61" i="1" s="1"/>
  <c r="AC61" i="1" s="1"/>
  <c r="L62" i="1"/>
  <c r="P62" i="1" s="1"/>
  <c r="L63" i="1"/>
  <c r="P63" i="1" s="1"/>
  <c r="T63" i="1" s="1"/>
  <c r="L64" i="1"/>
  <c r="P64" i="1" s="1"/>
  <c r="Q64" i="1" s="1"/>
  <c r="AC64" i="1" s="1"/>
  <c r="L65" i="1"/>
  <c r="P65" i="1" s="1"/>
  <c r="T65" i="1" s="1"/>
  <c r="L66" i="1"/>
  <c r="P66" i="1" s="1"/>
  <c r="T66" i="1" s="1"/>
  <c r="L67" i="1"/>
  <c r="P67" i="1" s="1"/>
  <c r="T67" i="1" s="1"/>
  <c r="L68" i="1"/>
  <c r="P68" i="1" s="1"/>
  <c r="L69" i="1"/>
  <c r="P69" i="1" s="1"/>
  <c r="Q69" i="1" s="1"/>
  <c r="AC69" i="1" s="1"/>
  <c r="L70" i="1"/>
  <c r="P70" i="1" s="1"/>
  <c r="L71" i="1"/>
  <c r="P71" i="1" s="1"/>
  <c r="Q71" i="1" s="1"/>
  <c r="AC71" i="1" s="1"/>
  <c r="L72" i="1"/>
  <c r="P72" i="1" s="1"/>
  <c r="T72" i="1" s="1"/>
  <c r="L73" i="1"/>
  <c r="P73" i="1" s="1"/>
  <c r="T73" i="1" s="1"/>
  <c r="L74" i="1"/>
  <c r="P74" i="1" s="1"/>
  <c r="T74" i="1" s="1"/>
  <c r="L75" i="1"/>
  <c r="P75" i="1" s="1"/>
  <c r="L76" i="1"/>
  <c r="P76" i="1" s="1"/>
  <c r="T76" i="1" s="1"/>
  <c r="L77" i="1"/>
  <c r="P77" i="1" s="1"/>
  <c r="T77" i="1" s="1"/>
  <c r="L78" i="1"/>
  <c r="P78" i="1" s="1"/>
  <c r="T78" i="1" s="1"/>
  <c r="L79" i="1"/>
  <c r="P79" i="1" s="1"/>
  <c r="T79" i="1" s="1"/>
  <c r="L80" i="1"/>
  <c r="P80" i="1" s="1"/>
  <c r="T80" i="1" s="1"/>
  <c r="L81" i="1"/>
  <c r="P81" i="1" s="1"/>
  <c r="T81" i="1" s="1"/>
  <c r="L82" i="1"/>
  <c r="P82" i="1" s="1"/>
  <c r="T82" i="1" s="1"/>
  <c r="L83" i="1"/>
  <c r="P83" i="1" s="1"/>
  <c r="T83" i="1" s="1"/>
  <c r="L84" i="1"/>
  <c r="P84" i="1" s="1"/>
  <c r="Q84" i="1" s="1"/>
  <c r="AC84" i="1" s="1"/>
  <c r="L85" i="1"/>
  <c r="P85" i="1" s="1"/>
  <c r="L86" i="1"/>
  <c r="P86" i="1" s="1"/>
  <c r="L87" i="1"/>
  <c r="P87" i="1" s="1"/>
  <c r="L88" i="1"/>
  <c r="P88" i="1" s="1"/>
  <c r="Q88" i="1" s="1"/>
  <c r="AC88" i="1" s="1"/>
  <c r="L89" i="1"/>
  <c r="P89" i="1" s="1"/>
  <c r="T89" i="1" s="1"/>
  <c r="L90" i="1"/>
  <c r="P90" i="1" s="1"/>
  <c r="L91" i="1"/>
  <c r="P91" i="1" s="1"/>
  <c r="T91" i="1" s="1"/>
  <c r="L92" i="1"/>
  <c r="P92" i="1" s="1"/>
  <c r="U92" i="1" s="1"/>
  <c r="L93" i="1"/>
  <c r="P93" i="1" s="1"/>
  <c r="Q93" i="1" s="1"/>
  <c r="L94" i="1"/>
  <c r="P94" i="1" s="1"/>
  <c r="L95" i="1"/>
  <c r="P95" i="1" s="1"/>
  <c r="Q95" i="1" s="1"/>
  <c r="L96" i="1"/>
  <c r="P96" i="1" s="1"/>
  <c r="U96" i="1" s="1"/>
  <c r="L97" i="1"/>
  <c r="P97" i="1" s="1"/>
  <c r="Q97" i="1" s="1"/>
  <c r="L98" i="1"/>
  <c r="P98" i="1" s="1"/>
  <c r="Q98" i="1" s="1"/>
  <c r="L99" i="1"/>
  <c r="P99" i="1" s="1"/>
  <c r="Q99" i="1" s="1"/>
  <c r="L100" i="1"/>
  <c r="P100" i="1" s="1"/>
  <c r="U100" i="1" s="1"/>
  <c r="L101" i="1"/>
  <c r="P101" i="1" s="1"/>
  <c r="U101" i="1" s="1"/>
  <c r="L6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U98" i="1" l="1"/>
  <c r="AC98" i="1"/>
  <c r="AC19" i="1"/>
  <c r="U94" i="1"/>
  <c r="Q94" i="1"/>
  <c r="AC94" i="1" s="1"/>
  <c r="Q35" i="1"/>
  <c r="AC35" i="1" s="1"/>
  <c r="Q33" i="1"/>
  <c r="AC33" i="1" s="1"/>
  <c r="U99" i="1"/>
  <c r="AC99" i="1"/>
  <c r="U97" i="1"/>
  <c r="AC97" i="1"/>
  <c r="U95" i="1"/>
  <c r="AC95" i="1"/>
  <c r="U93" i="1"/>
  <c r="AC93" i="1"/>
  <c r="Q87" i="1"/>
  <c r="AC87" i="1" s="1"/>
  <c r="T85" i="1"/>
  <c r="AC85" i="1"/>
  <c r="T75" i="1"/>
  <c r="AC75" i="1"/>
  <c r="T57" i="1"/>
  <c r="AC57" i="1"/>
  <c r="Q47" i="1"/>
  <c r="AC47" i="1" s="1"/>
  <c r="Q15" i="1"/>
  <c r="AC15" i="1" s="1"/>
  <c r="T88" i="1"/>
  <c r="T86" i="1"/>
  <c r="T84" i="1"/>
  <c r="T64" i="1"/>
  <c r="T58" i="1"/>
  <c r="T56" i="1"/>
  <c r="T48" i="1"/>
  <c r="T46" i="1"/>
  <c r="T40" i="1"/>
  <c r="T26" i="1"/>
  <c r="Q8" i="1"/>
  <c r="AC8" i="1" s="1"/>
  <c r="AC18" i="1"/>
  <c r="Q22" i="1"/>
  <c r="AC22" i="1" s="1"/>
  <c r="Q24" i="1"/>
  <c r="AC24" i="1" s="1"/>
  <c r="AC26" i="1"/>
  <c r="AC28" i="1"/>
  <c r="Q32" i="1"/>
  <c r="AC32" i="1" s="1"/>
  <c r="Q34" i="1"/>
  <c r="AC34" i="1" s="1"/>
  <c r="Q36" i="1"/>
  <c r="AC36" i="1" s="1"/>
  <c r="Q38" i="1"/>
  <c r="AC38" i="1" s="1"/>
  <c r="Q42" i="1"/>
  <c r="AC42" i="1" s="1"/>
  <c r="Q52" i="1"/>
  <c r="AC52" i="1" s="1"/>
  <c r="Q54" i="1"/>
  <c r="AC54" i="1" s="1"/>
  <c r="Q60" i="1"/>
  <c r="AC60" i="1" s="1"/>
  <c r="Q62" i="1"/>
  <c r="AC62" i="1" s="1"/>
  <c r="Q68" i="1"/>
  <c r="AC68" i="1" s="1"/>
  <c r="Q70" i="1"/>
  <c r="AC70" i="1" s="1"/>
  <c r="AC90" i="1"/>
  <c r="AC100" i="1"/>
  <c r="T71" i="1"/>
  <c r="T69" i="1"/>
  <c r="T61" i="1"/>
  <c r="T53" i="1"/>
  <c r="T37" i="1"/>
  <c r="T35" i="1"/>
  <c r="T29" i="1"/>
  <c r="T27" i="1"/>
  <c r="T25" i="1"/>
  <c r="T23" i="1"/>
  <c r="T19" i="1"/>
  <c r="T17" i="1"/>
  <c r="T9" i="1"/>
  <c r="T7" i="1"/>
  <c r="U70" i="1"/>
  <c r="U38" i="1"/>
  <c r="U86" i="1"/>
  <c r="U54" i="1"/>
  <c r="U22" i="1"/>
  <c r="U78" i="1"/>
  <c r="U62" i="1"/>
  <c r="U46" i="1"/>
  <c r="U30" i="1"/>
  <c r="U14" i="1"/>
  <c r="U90" i="1"/>
  <c r="U82" i="1"/>
  <c r="U74" i="1"/>
  <c r="U66" i="1"/>
  <c r="U58" i="1"/>
  <c r="U50" i="1"/>
  <c r="U42" i="1"/>
  <c r="U34" i="1"/>
  <c r="U26" i="1"/>
  <c r="U18" i="1"/>
  <c r="U10" i="1"/>
  <c r="T96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01" i="1"/>
  <c r="T97" i="1"/>
  <c r="T93" i="1"/>
  <c r="K5" i="1"/>
  <c r="L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6" i="1"/>
  <c r="Q6" i="1" s="1"/>
  <c r="T33" i="1" l="1"/>
  <c r="T98" i="1"/>
  <c r="T95" i="1"/>
  <c r="T99" i="1"/>
  <c r="T94" i="1"/>
  <c r="T15" i="1"/>
  <c r="T47" i="1"/>
  <c r="T87" i="1"/>
  <c r="T8" i="1"/>
  <c r="T36" i="1"/>
  <c r="T22" i="1"/>
  <c r="T32" i="1"/>
  <c r="T70" i="1"/>
  <c r="AC6" i="1"/>
  <c r="AC5" i="1" s="1"/>
  <c r="Q5" i="1"/>
  <c r="T52" i="1"/>
  <c r="T60" i="1"/>
  <c r="T90" i="1"/>
  <c r="T100" i="1"/>
  <c r="T18" i="1"/>
  <c r="T24" i="1"/>
  <c r="T28" i="1"/>
  <c r="T34" i="1"/>
  <c r="T38" i="1"/>
  <c r="T42" i="1"/>
  <c r="T54" i="1"/>
  <c r="T62" i="1"/>
  <c r="T68" i="1"/>
  <c r="T6" i="1"/>
  <c r="U6" i="1"/>
  <c r="P5" i="1"/>
</calcChain>
</file>

<file path=xl/sharedStrings.xml><?xml version="1.0" encoding="utf-8"?>
<sst xmlns="http://schemas.openxmlformats.org/spreadsheetml/2006/main" count="363" uniqueCount="137">
  <si>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</si>
  <si>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</si>
  <si>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</si>
  <si>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</si>
  <si>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</si>
  <si>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</si>
  <si>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</si>
  <si>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</si>
  <si>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</si>
  <si>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</si>
  <si>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</si>
  <si>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</si>
  <si>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</si>
  <si>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</si>
  <si>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</si>
  <si>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</si>
  <si>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</si>
  <si>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</si>
  <si>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</si>
  <si>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</si>
  <si>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</si>
  <si>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</si>
  <si>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12,08,</t>
  </si>
  <si>
    <t>17,08,</t>
  </si>
  <si>
    <t>15,08,</t>
  </si>
  <si>
    <t>14,08,</t>
  </si>
  <si>
    <t>08,08,</t>
  </si>
  <si>
    <t>07,08,</t>
  </si>
  <si>
    <t>01,08,</t>
  </si>
  <si>
    <t>31,07,</t>
  </si>
  <si>
    <t>25,07,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</si>
  <si>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</si>
  <si>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</si>
  <si>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</si>
  <si>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</si>
  <si>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</si>
  <si>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</si>
  <si>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</si>
  <si>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</si>
  <si>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</si>
  <si>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</si>
  <si>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</si>
  <si>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</si>
  <si>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</si>
  <si>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</si>
  <si>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</si>
  <si>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</si>
  <si>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</si>
  <si>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</si>
  <si>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</si>
  <si>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</si>
  <si>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</si>
  <si>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</si>
  <si>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</si>
  <si>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</si>
  <si>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</si>
  <si>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</si>
  <si>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</si>
  <si>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</si>
  <si>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</si>
  <si>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</si>
  <si>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</si>
  <si>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</si>
  <si>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</si>
  <si>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</si>
  <si>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</si>
  <si>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</si>
  <si>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</si>
  <si>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</si>
  <si>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</si>
  <si>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</si>
  <si>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</si>
  <si>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</si>
  <si>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</si>
  <si>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</si>
  <si>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</si>
  <si>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</si>
  <si>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</si>
  <si>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</si>
  <si>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</si>
  <si>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</si>
  <si>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</si>
  <si>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</si>
  <si>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</si>
  <si>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</si>
  <si>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</si>
  <si>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</si>
  <si>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</si>
  <si>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</si>
  <si>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</si>
  <si>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</si>
  <si>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</si>
  <si>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</si>
  <si>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</si>
  <si>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</si>
  <si>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</si>
  <si>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</si>
  <si>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</si>
  <si>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</si>
  <si>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</si>
  <si>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</si>
  <si>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</si>
  <si>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</si>
  <si>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</si>
  <si>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</si>
  <si>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</si>
  <si>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</si>
  <si>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</si>
  <si>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</si>
  <si>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</si>
  <si>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</si>
  <si>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</si>
  <si>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</si>
  <si>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</si>
  <si>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</si>
  <si>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</si>
  <si>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</si>
  <si>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нужно увеличить продажи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</si>
  <si>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</si>
  <si>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</si>
  <si>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</si>
  <si>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</si>
  <si>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</si>
  <si>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</si>
  <si>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</si>
  <si>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</si>
  <si>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</si>
  <si>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</si>
  <si>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</si>
  <si>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</si>
  <si>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</si>
  <si>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</si>
  <si>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</si>
  <si>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</si>
  <si>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</si>
  <si>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заказ</t>
  </si>
  <si>
    <t>19,08,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</si>
</sst>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140625" style="8" customWidth="1"/>
    <col min="8" max="8" width="5.140625" customWidth="1"/>
    <col min="9" max="9" width="13.5703125" customWidth="1"/>
    <col min="10" max="18" width="6.5703125" customWidth="1"/>
    <col min="19" max="19" width="21.140625" customWidth="1"/>
    <col min="20" max="21" width="5.42578125" customWidth="1"/>
    <col min="22" max="27" width="6.28515625" customWidth="1"/>
    <col min="28" max="28" width="27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135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136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57172.616999999984</v>
      </c>
      <c r="F5" s="4">
        <f>SUM(F6:F500)</f>
        <v>16951.650999999998</v>
      </c>
      <c r="G5" s="6"/>
      <c r="H5" s="1"/>
      <c r="I5" s="1"/>
      <c r="J5" s="4">
        <f t="shared" ref="J5:R5" si="0">SUM(J6:J500)</f>
        <v>57090.678999999989</v>
      </c>
      <c r="K5" s="4">
        <f t="shared" si="0"/>
        <v>81.938000000000244</v>
      </c>
      <c r="L5" s="4">
        <f t="shared" si="0"/>
        <v>18877.207999999999</v>
      </c>
      <c r="M5" s="4">
        <f t="shared" si="0"/>
        <v>38295.409</v>
      </c>
      <c r="N5" s="4">
        <f t="shared" si="0"/>
        <v>9895.0788600000051</v>
      </c>
      <c r="O5" s="4">
        <f t="shared" si="0"/>
        <v>10094.21508</v>
      </c>
      <c r="P5" s="4">
        <f t="shared" si="0"/>
        <v>3775.4416000000001</v>
      </c>
      <c r="Q5" s="4">
        <f t="shared" si="0"/>
        <v>6259.3728399999945</v>
      </c>
      <c r="R5" s="4">
        <f t="shared" si="0"/>
        <v>0</v>
      </c>
      <c r="S5" s="1"/>
      <c r="T5" s="1"/>
      <c r="U5" s="1"/>
      <c r="V5" s="4">
        <f t="shared" ref="V5:AA5" si="1">SUM(V6:V500)</f>
        <v>3821.6251999999999</v>
      </c>
      <c r="W5" s="4">
        <f t="shared" si="1"/>
        <v>3940.4031999999997</v>
      </c>
      <c r="X5" s="4">
        <f t="shared" si="1"/>
        <v>3768.7783999999997</v>
      </c>
      <c r="Y5" s="4">
        <f t="shared" si="1"/>
        <v>4129.2209999999995</v>
      </c>
      <c r="Z5" s="4">
        <f t="shared" si="1"/>
        <v>4094.6413999999995</v>
      </c>
      <c r="AA5" s="4">
        <f t="shared" si="1"/>
        <v>4050.7163999999998</v>
      </c>
      <c r="AB5" s="1"/>
      <c r="AC5" s="4">
        <f>SUM(AC6:AC500)</f>
        <v>5020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102.67700000000001</v>
      </c>
      <c r="D6" s="1">
        <v>126.96599999999999</v>
      </c>
      <c r="E6" s="1">
        <v>124.495</v>
      </c>
      <c r="F6" s="1">
        <v>76.55</v>
      </c>
      <c r="G6" s="6">
        <v>1</v>
      </c>
      <c r="H6" s="1">
        <v>50</v>
      </c>
      <c r="I6" s="1" t="s">
        <v>33</v>
      </c>
      <c r="J6" s="1">
        <v>112.5</v>
      </c>
      <c r="K6" s="1">
        <f t="shared" ref="K6:K37" si="2">E6-J6</f>
        <v>11.995000000000005</v>
      </c>
      <c r="L6" s="1">
        <f>E6-M6</f>
        <v>124.495</v>
      </c>
      <c r="M6" s="1"/>
      <c r="N6" s="1">
        <v>29.979400000000009</v>
      </c>
      <c r="O6" s="1">
        <v>123.6546</v>
      </c>
      <c r="P6" s="1">
        <f>L6/5</f>
        <v>24.899000000000001</v>
      </c>
      <c r="Q6" s="5">
        <f>11*P6-O6-N6-F6</f>
        <v>43.704999999999984</v>
      </c>
      <c r="R6" s="5"/>
      <c r="S6" s="1"/>
      <c r="T6" s="1">
        <f>(F6+N6+O6+Q6)/P6</f>
        <v>11</v>
      </c>
      <c r="U6" s="1">
        <f>(F6+N6+O6)/P6</f>
        <v>9.24470862283626</v>
      </c>
      <c r="V6" s="1">
        <v>25.5518</v>
      </c>
      <c r="W6" s="1">
        <v>20.429200000000002</v>
      </c>
      <c r="X6" s="1">
        <v>19.338000000000001</v>
      </c>
      <c r="Y6" s="1">
        <v>24.883400000000002</v>
      </c>
      <c r="Z6" s="1">
        <v>20.828600000000002</v>
      </c>
      <c r="AA6" s="1">
        <v>12.113200000000001</v>
      </c>
      <c r="AB6" s="1"/>
      <c r="AC6" s="1">
        <f>ROUND(Q6*G6,0)</f>
        <v>44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451.12900000000002</v>
      </c>
      <c r="D7" s="1">
        <v>296.53500000000003</v>
      </c>
      <c r="E7" s="1">
        <v>355.02100000000002</v>
      </c>
      <c r="F7" s="1">
        <v>316.88400000000001</v>
      </c>
      <c r="G7" s="6">
        <v>1</v>
      </c>
      <c r="H7" s="1">
        <v>45</v>
      </c>
      <c r="I7" s="1" t="s">
        <v>33</v>
      </c>
      <c r="J7" s="1">
        <v>317.89999999999998</v>
      </c>
      <c r="K7" s="1">
        <f t="shared" si="2"/>
        <v>37.121000000000038</v>
      </c>
      <c r="L7" s="1">
        <f t="shared" ref="L7:L70" si="3">E7-M7</f>
        <v>355.02100000000002</v>
      </c>
      <c r="M7" s="1"/>
      <c r="N7" s="1">
        <v>193.74539999999999</v>
      </c>
      <c r="O7" s="1">
        <v>181.93260000000001</v>
      </c>
      <c r="P7" s="1">
        <f t="shared" ref="P7:P70" si="4">L7/5</f>
        <v>71.004199999999997</v>
      </c>
      <c r="Q7" s="5">
        <f t="shared" ref="Q7:Q8" si="5">11*P7-O7-N7-F7</f>
        <v>88.484199999999987</v>
      </c>
      <c r="R7" s="5"/>
      <c r="S7" s="1"/>
      <c r="T7" s="1">
        <f t="shared" ref="T7:T70" si="6">(F7+N7+O7+Q7)/P7</f>
        <v>11</v>
      </c>
      <c r="U7" s="1">
        <f t="shared" ref="U7:U70" si="7">(F7+N7+O7)/P7</f>
        <v>9.7538173798169687</v>
      </c>
      <c r="V7" s="1">
        <v>74.619</v>
      </c>
      <c r="W7" s="1">
        <v>80.491399999999999</v>
      </c>
      <c r="X7" s="1">
        <v>76.481799999999993</v>
      </c>
      <c r="Y7" s="1">
        <v>81.713200000000001</v>
      </c>
      <c r="Z7" s="1">
        <v>85.976199999999992</v>
      </c>
      <c r="AA7" s="1">
        <v>78.855800000000002</v>
      </c>
      <c r="AB7" s="1"/>
      <c r="AC7" s="1">
        <f t="shared" ref="AC7:AC70" si="8">ROUND(Q7*G7,0)</f>
        <v>88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263.95299999999997</v>
      </c>
      <c r="D8" s="1">
        <v>756.846</v>
      </c>
      <c r="E8" s="1">
        <v>492.07</v>
      </c>
      <c r="F8" s="1">
        <v>428.60899999999998</v>
      </c>
      <c r="G8" s="6">
        <v>1</v>
      </c>
      <c r="H8" s="1">
        <v>45</v>
      </c>
      <c r="I8" s="1" t="s">
        <v>33</v>
      </c>
      <c r="J8" s="1">
        <v>446.1</v>
      </c>
      <c r="K8" s="1">
        <f t="shared" si="2"/>
        <v>45.96999999999997</v>
      </c>
      <c r="L8" s="1">
        <f t="shared" si="3"/>
        <v>492.07</v>
      </c>
      <c r="M8" s="1"/>
      <c r="N8" s="1">
        <v>276.82400000000013</v>
      </c>
      <c r="O8" s="1">
        <v>327.89899999999989</v>
      </c>
      <c r="P8" s="1">
        <f t="shared" si="4"/>
        <v>98.414000000000001</v>
      </c>
      <c r="Q8" s="5">
        <f t="shared" si="5"/>
        <v>49.222000000000094</v>
      </c>
      <c r="R8" s="5"/>
      <c r="S8" s="1"/>
      <c r="T8" s="1">
        <f t="shared" si="6"/>
        <v>11</v>
      </c>
      <c r="U8" s="1">
        <f t="shared" si="7"/>
        <v>10.499847582661003</v>
      </c>
      <c r="V8" s="1">
        <v>108.22320000000001</v>
      </c>
      <c r="W8" s="1">
        <v>109.523</v>
      </c>
      <c r="X8" s="1">
        <v>102.462</v>
      </c>
      <c r="Y8" s="1">
        <v>84.994600000000005</v>
      </c>
      <c r="Z8" s="1">
        <v>74.835599999999999</v>
      </c>
      <c r="AA8" s="1">
        <v>87.050600000000003</v>
      </c>
      <c r="AB8" s="1"/>
      <c r="AC8" s="1">
        <f t="shared" si="8"/>
        <v>49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141.02199999999999</v>
      </c>
      <c r="D9" s="1">
        <v>160.70500000000001</v>
      </c>
      <c r="E9" s="1">
        <v>128.42400000000001</v>
      </c>
      <c r="F9" s="1">
        <v>136.751</v>
      </c>
      <c r="G9" s="6">
        <v>1</v>
      </c>
      <c r="H9" s="1">
        <v>40</v>
      </c>
      <c r="I9" s="1" t="s">
        <v>33</v>
      </c>
      <c r="J9" s="1">
        <v>132.46299999999999</v>
      </c>
      <c r="K9" s="1">
        <f t="shared" si="2"/>
        <v>-4.0389999999999873</v>
      </c>
      <c r="L9" s="1">
        <f t="shared" si="3"/>
        <v>90.26100000000001</v>
      </c>
      <c r="M9" s="1">
        <v>38.162999999999997</v>
      </c>
      <c r="N9" s="1">
        <v>59.549600000000012</v>
      </c>
      <c r="O9" s="1"/>
      <c r="P9" s="1">
        <f t="shared" si="4"/>
        <v>18.052200000000003</v>
      </c>
      <c r="Q9" s="5"/>
      <c r="R9" s="5"/>
      <c r="S9" s="1"/>
      <c r="T9" s="1">
        <f t="shared" si="6"/>
        <v>10.874054131906361</v>
      </c>
      <c r="U9" s="1">
        <f t="shared" si="7"/>
        <v>10.874054131906361</v>
      </c>
      <c r="V9" s="1">
        <v>20.190000000000001</v>
      </c>
      <c r="W9" s="1">
        <v>26.143599999999999</v>
      </c>
      <c r="X9" s="1">
        <v>25.653600000000001</v>
      </c>
      <c r="Y9" s="1">
        <v>22.8324</v>
      </c>
      <c r="Z9" s="1">
        <v>26.044599999999999</v>
      </c>
      <c r="AA9" s="1">
        <v>26.752199999999998</v>
      </c>
      <c r="AB9" s="1"/>
      <c r="AC9" s="1">
        <f t="shared" si="8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3">
        <v>45</v>
      </c>
      <c r="I10" s="13" t="s">
        <v>33</v>
      </c>
      <c r="J10" s="13"/>
      <c r="K10" s="13">
        <f t="shared" si="2"/>
        <v>0</v>
      </c>
      <c r="L10" s="13">
        <f t="shared" si="3"/>
        <v>0</v>
      </c>
      <c r="M10" s="13"/>
      <c r="N10" s="13"/>
      <c r="O10" s="13"/>
      <c r="P10" s="13">
        <f t="shared" si="4"/>
        <v>0</v>
      </c>
      <c r="Q10" s="15"/>
      <c r="R10" s="15"/>
      <c r="S10" s="13"/>
      <c r="T10" s="13" t="e">
        <f t="shared" si="6"/>
        <v>#DIV/0!</v>
      </c>
      <c r="U10" s="13" t="e">
        <f t="shared" si="7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39</v>
      </c>
      <c r="AC10" s="13">
        <f t="shared" si="8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40</v>
      </c>
      <c r="B11" s="13" t="s">
        <v>38</v>
      </c>
      <c r="C11" s="13"/>
      <c r="D11" s="13"/>
      <c r="E11" s="13"/>
      <c r="F11" s="13"/>
      <c r="G11" s="14">
        <v>0</v>
      </c>
      <c r="H11" s="13">
        <v>45</v>
      </c>
      <c r="I11" s="13" t="s">
        <v>33</v>
      </c>
      <c r="J11" s="13"/>
      <c r="K11" s="13">
        <f t="shared" si="2"/>
        <v>0</v>
      </c>
      <c r="L11" s="13">
        <f t="shared" si="3"/>
        <v>0</v>
      </c>
      <c r="M11" s="13"/>
      <c r="N11" s="13"/>
      <c r="O11" s="13"/>
      <c r="P11" s="13">
        <f t="shared" si="4"/>
        <v>0</v>
      </c>
      <c r="Q11" s="15"/>
      <c r="R11" s="15"/>
      <c r="S11" s="13"/>
      <c r="T11" s="13" t="e">
        <f t="shared" si="6"/>
        <v>#DIV/0!</v>
      </c>
      <c r="U11" s="13" t="e">
        <f t="shared" si="7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 t="s">
        <v>39</v>
      </c>
      <c r="AC11" s="13">
        <f t="shared" si="8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3" t="s">
        <v>41</v>
      </c>
      <c r="B12" s="13" t="s">
        <v>38</v>
      </c>
      <c r="C12" s="13"/>
      <c r="D12" s="13"/>
      <c r="E12" s="13"/>
      <c r="F12" s="13"/>
      <c r="G12" s="14">
        <v>0</v>
      </c>
      <c r="H12" s="13">
        <v>180</v>
      </c>
      <c r="I12" s="13" t="s">
        <v>33</v>
      </c>
      <c r="J12" s="13"/>
      <c r="K12" s="13">
        <f t="shared" si="2"/>
        <v>0</v>
      </c>
      <c r="L12" s="13">
        <f t="shared" si="3"/>
        <v>0</v>
      </c>
      <c r="M12" s="13"/>
      <c r="N12" s="13"/>
      <c r="O12" s="13"/>
      <c r="P12" s="13">
        <f t="shared" si="4"/>
        <v>0</v>
      </c>
      <c r="Q12" s="15"/>
      <c r="R12" s="15"/>
      <c r="S12" s="13"/>
      <c r="T12" s="13" t="e">
        <f t="shared" si="6"/>
        <v>#DIV/0!</v>
      </c>
      <c r="U12" s="13" t="e">
        <f t="shared" si="7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39</v>
      </c>
      <c r="AC12" s="13">
        <f t="shared" si="8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42</v>
      </c>
      <c r="B13" s="13" t="s">
        <v>38</v>
      </c>
      <c r="C13" s="13"/>
      <c r="D13" s="13"/>
      <c r="E13" s="13"/>
      <c r="F13" s="13"/>
      <c r="G13" s="14">
        <v>0</v>
      </c>
      <c r="H13" s="13">
        <v>40</v>
      </c>
      <c r="I13" s="13" t="s">
        <v>33</v>
      </c>
      <c r="J13" s="13"/>
      <c r="K13" s="13">
        <f t="shared" si="2"/>
        <v>0</v>
      </c>
      <c r="L13" s="13">
        <f t="shared" si="3"/>
        <v>0</v>
      </c>
      <c r="M13" s="13"/>
      <c r="N13" s="13"/>
      <c r="O13" s="13"/>
      <c r="P13" s="13">
        <f t="shared" si="4"/>
        <v>0</v>
      </c>
      <c r="Q13" s="15"/>
      <c r="R13" s="15"/>
      <c r="S13" s="13"/>
      <c r="T13" s="13" t="e">
        <f t="shared" si="6"/>
        <v>#DIV/0!</v>
      </c>
      <c r="U13" s="13" t="e">
        <f t="shared" si="7"/>
        <v>#DIV/0!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 t="s">
        <v>39</v>
      </c>
      <c r="AC13" s="13">
        <f t="shared" si="8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43</v>
      </c>
      <c r="B14" s="13" t="s">
        <v>38</v>
      </c>
      <c r="C14" s="13"/>
      <c r="D14" s="13"/>
      <c r="E14" s="13"/>
      <c r="F14" s="13"/>
      <c r="G14" s="14">
        <v>0</v>
      </c>
      <c r="H14" s="13">
        <v>50</v>
      </c>
      <c r="I14" s="13" t="s">
        <v>33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/>
      <c r="P14" s="13">
        <f t="shared" si="4"/>
        <v>0</v>
      </c>
      <c r="Q14" s="15"/>
      <c r="R14" s="15"/>
      <c r="S14" s="13"/>
      <c r="T14" s="13" t="e">
        <f t="shared" si="6"/>
        <v>#DIV/0!</v>
      </c>
      <c r="U14" s="13" t="e">
        <f t="shared" si="7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 t="s">
        <v>39</v>
      </c>
      <c r="AC14" s="13">
        <f t="shared" si="8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38</v>
      </c>
      <c r="C15" s="1">
        <v>102</v>
      </c>
      <c r="D15" s="1"/>
      <c r="E15" s="1">
        <v>64</v>
      </c>
      <c r="F15" s="1">
        <v>34</v>
      </c>
      <c r="G15" s="6">
        <v>0.17</v>
      </c>
      <c r="H15" s="1">
        <v>120</v>
      </c>
      <c r="I15" s="1" t="s">
        <v>33</v>
      </c>
      <c r="J15" s="1">
        <v>64</v>
      </c>
      <c r="K15" s="1">
        <f t="shared" si="2"/>
        <v>0</v>
      </c>
      <c r="L15" s="1">
        <f t="shared" si="3"/>
        <v>64</v>
      </c>
      <c r="M15" s="1"/>
      <c r="N15" s="1"/>
      <c r="O15" s="1">
        <v>10</v>
      </c>
      <c r="P15" s="1">
        <f t="shared" si="4"/>
        <v>12.8</v>
      </c>
      <c r="Q15" s="5">
        <f>11*P15-O15-N15-F15</f>
        <v>96.800000000000011</v>
      </c>
      <c r="R15" s="5"/>
      <c r="S15" s="1"/>
      <c r="T15" s="1">
        <f t="shared" si="6"/>
        <v>11</v>
      </c>
      <c r="U15" s="1">
        <f t="shared" si="7"/>
        <v>3.4375</v>
      </c>
      <c r="V15" s="1">
        <v>7.2</v>
      </c>
      <c r="W15" s="1">
        <v>7.6</v>
      </c>
      <c r="X15" s="1">
        <v>9</v>
      </c>
      <c r="Y15" s="1">
        <v>10.8</v>
      </c>
      <c r="Z15" s="1">
        <v>8.8000000000000007</v>
      </c>
      <c r="AA15" s="1">
        <v>18.8</v>
      </c>
      <c r="AB15" s="1"/>
      <c r="AC15" s="1">
        <f t="shared" si="8"/>
        <v>16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45</v>
      </c>
      <c r="B16" s="13" t="s">
        <v>38</v>
      </c>
      <c r="C16" s="13"/>
      <c r="D16" s="13">
        <v>12</v>
      </c>
      <c r="E16" s="13">
        <v>10</v>
      </c>
      <c r="F16" s="13"/>
      <c r="G16" s="14">
        <v>0</v>
      </c>
      <c r="H16" s="13">
        <v>45</v>
      </c>
      <c r="I16" s="13" t="s">
        <v>33</v>
      </c>
      <c r="J16" s="13">
        <v>12</v>
      </c>
      <c r="K16" s="13">
        <f t="shared" si="2"/>
        <v>-2</v>
      </c>
      <c r="L16" s="13">
        <f t="shared" si="3"/>
        <v>-2</v>
      </c>
      <c r="M16" s="13">
        <v>12</v>
      </c>
      <c r="N16" s="13"/>
      <c r="O16" s="13"/>
      <c r="P16" s="13">
        <f t="shared" si="4"/>
        <v>-0.4</v>
      </c>
      <c r="Q16" s="15"/>
      <c r="R16" s="15"/>
      <c r="S16" s="13"/>
      <c r="T16" s="13">
        <f t="shared" si="6"/>
        <v>0</v>
      </c>
      <c r="U16" s="13">
        <f t="shared" si="7"/>
        <v>0</v>
      </c>
      <c r="V16" s="13">
        <v>-0.4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 t="s">
        <v>39</v>
      </c>
      <c r="AC16" s="13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38</v>
      </c>
      <c r="C17" s="1">
        <v>158</v>
      </c>
      <c r="D17" s="1">
        <v>102</v>
      </c>
      <c r="E17" s="1">
        <v>122</v>
      </c>
      <c r="F17" s="1">
        <v>107</v>
      </c>
      <c r="G17" s="6">
        <v>0.35</v>
      </c>
      <c r="H17" s="1">
        <v>45</v>
      </c>
      <c r="I17" s="1" t="s">
        <v>33</v>
      </c>
      <c r="J17" s="1">
        <v>147</v>
      </c>
      <c r="K17" s="1">
        <f t="shared" si="2"/>
        <v>-25</v>
      </c>
      <c r="L17" s="1">
        <f t="shared" si="3"/>
        <v>74</v>
      </c>
      <c r="M17" s="1">
        <v>48</v>
      </c>
      <c r="N17" s="1"/>
      <c r="O17" s="1"/>
      <c r="P17" s="1">
        <f t="shared" si="4"/>
        <v>14.8</v>
      </c>
      <c r="Q17" s="5">
        <f t="shared" ref="Q17" si="9">11*P17-O17-N17-F17</f>
        <v>55.800000000000011</v>
      </c>
      <c r="R17" s="5"/>
      <c r="S17" s="1"/>
      <c r="T17" s="1">
        <f t="shared" si="6"/>
        <v>11</v>
      </c>
      <c r="U17" s="1">
        <f t="shared" si="7"/>
        <v>7.2297297297297298</v>
      </c>
      <c r="V17" s="1">
        <v>10.6</v>
      </c>
      <c r="W17" s="1">
        <v>12</v>
      </c>
      <c r="X17" s="1">
        <v>13.8</v>
      </c>
      <c r="Y17" s="1">
        <v>22.8</v>
      </c>
      <c r="Z17" s="1">
        <v>22</v>
      </c>
      <c r="AA17" s="1">
        <v>26.6</v>
      </c>
      <c r="AB17" s="1"/>
      <c r="AC17" s="1">
        <f t="shared" si="8"/>
        <v>20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32</v>
      </c>
      <c r="C18" s="1">
        <v>472.815</v>
      </c>
      <c r="D18" s="1">
        <v>395.61</v>
      </c>
      <c r="E18" s="1">
        <v>368.51799999999997</v>
      </c>
      <c r="F18" s="1">
        <v>444.327</v>
      </c>
      <c r="G18" s="6">
        <v>1</v>
      </c>
      <c r="H18" s="1">
        <v>55</v>
      </c>
      <c r="I18" s="1" t="s">
        <v>33</v>
      </c>
      <c r="J18" s="1">
        <v>341.58</v>
      </c>
      <c r="K18" s="1">
        <f t="shared" si="2"/>
        <v>26.937999999999988</v>
      </c>
      <c r="L18" s="1">
        <f t="shared" si="3"/>
        <v>368.51799999999997</v>
      </c>
      <c r="M18" s="1"/>
      <c r="N18" s="1">
        <v>191.66479999999979</v>
      </c>
      <c r="O18" s="1">
        <v>82.772200000000112</v>
      </c>
      <c r="P18" s="1">
        <f t="shared" si="4"/>
        <v>73.703599999999994</v>
      </c>
      <c r="Q18" s="5">
        <f>11.3*P18-O18-N18-F18</f>
        <v>114.08668000000011</v>
      </c>
      <c r="R18" s="5"/>
      <c r="S18" s="1"/>
      <c r="T18" s="1">
        <f t="shared" si="6"/>
        <v>11.3</v>
      </c>
      <c r="U18" s="1">
        <f t="shared" si="7"/>
        <v>9.7520880933902809</v>
      </c>
      <c r="V18" s="1">
        <v>76.190799999999996</v>
      </c>
      <c r="W18" s="1">
        <v>84.332399999999993</v>
      </c>
      <c r="X18" s="1">
        <v>87.506399999999999</v>
      </c>
      <c r="Y18" s="1">
        <v>90.756600000000006</v>
      </c>
      <c r="Z18" s="1">
        <v>88.044000000000011</v>
      </c>
      <c r="AA18" s="1">
        <v>80.648400000000009</v>
      </c>
      <c r="AB18" s="1"/>
      <c r="AC18" s="1">
        <f t="shared" si="8"/>
        <v>114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32</v>
      </c>
      <c r="C19" s="1">
        <v>2400.4659999999999</v>
      </c>
      <c r="D19" s="1">
        <v>7973.2929999999997</v>
      </c>
      <c r="E19" s="1">
        <v>8484.2839999999997</v>
      </c>
      <c r="F19" s="1">
        <v>1545.86</v>
      </c>
      <c r="G19" s="6">
        <v>1</v>
      </c>
      <c r="H19" s="1">
        <v>50</v>
      </c>
      <c r="I19" s="1" t="s">
        <v>33</v>
      </c>
      <c r="J19" s="1">
        <v>8498.3729999999996</v>
      </c>
      <c r="K19" s="1">
        <f t="shared" si="2"/>
        <v>-14.088999999999942</v>
      </c>
      <c r="L19" s="1">
        <f t="shared" si="3"/>
        <v>1742.8109999999997</v>
      </c>
      <c r="M19" s="1">
        <v>6741.473</v>
      </c>
      <c r="N19" s="1">
        <v>903.61302000000023</v>
      </c>
      <c r="O19" s="1">
        <v>837.57858000000056</v>
      </c>
      <c r="P19" s="1">
        <f t="shared" si="4"/>
        <v>348.56219999999996</v>
      </c>
      <c r="Q19" s="5">
        <f>11.7*P19-O19-N19-F19</f>
        <v>791.12613999999871</v>
      </c>
      <c r="R19" s="5"/>
      <c r="S19" s="1"/>
      <c r="T19" s="1">
        <f t="shared" si="6"/>
        <v>11.7</v>
      </c>
      <c r="U19" s="1">
        <f t="shared" si="7"/>
        <v>9.4303157370477955</v>
      </c>
      <c r="V19" s="1">
        <v>335.74860000000012</v>
      </c>
      <c r="W19" s="1">
        <v>343.67439999999999</v>
      </c>
      <c r="X19" s="1">
        <v>335.77220000000011</v>
      </c>
      <c r="Y19" s="1">
        <v>415.45359999999999</v>
      </c>
      <c r="Z19" s="1">
        <v>405.10959999999989</v>
      </c>
      <c r="AA19" s="1">
        <v>322.09879999999993</v>
      </c>
      <c r="AB19" s="1"/>
      <c r="AC19" s="1">
        <f t="shared" si="8"/>
        <v>791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49</v>
      </c>
      <c r="B20" s="10" t="s">
        <v>32</v>
      </c>
      <c r="C20" s="10">
        <v>-21.131</v>
      </c>
      <c r="D20" s="10"/>
      <c r="E20" s="10"/>
      <c r="F20" s="10">
        <v>-21.131</v>
      </c>
      <c r="G20" s="11">
        <v>0</v>
      </c>
      <c r="H20" s="10">
        <v>55</v>
      </c>
      <c r="I20" s="10" t="s">
        <v>50</v>
      </c>
      <c r="J20" s="10"/>
      <c r="K20" s="10">
        <f t="shared" si="2"/>
        <v>0</v>
      </c>
      <c r="L20" s="10">
        <f t="shared" si="3"/>
        <v>0</v>
      </c>
      <c r="M20" s="10"/>
      <c r="N20" s="10"/>
      <c r="O20" s="10"/>
      <c r="P20" s="10">
        <f t="shared" si="4"/>
        <v>0</v>
      </c>
      <c r="Q20" s="12"/>
      <c r="R20" s="12"/>
      <c r="S20" s="10"/>
      <c r="T20" s="10" t="e">
        <f t="shared" si="6"/>
        <v>#DIV/0!</v>
      </c>
      <c r="U20" s="10" t="e">
        <f t="shared" si="7"/>
        <v>#DIV/0!</v>
      </c>
      <c r="V20" s="10">
        <v>-7.1999999999999995E-2</v>
      </c>
      <c r="W20" s="10">
        <v>-0.23200000000000001</v>
      </c>
      <c r="X20" s="10">
        <v>-0.16</v>
      </c>
      <c r="Y20" s="10">
        <v>8.091800000000001</v>
      </c>
      <c r="Z20" s="10">
        <v>12.73</v>
      </c>
      <c r="AA20" s="10">
        <v>71.798199999999994</v>
      </c>
      <c r="AB20" s="10" t="s">
        <v>51</v>
      </c>
      <c r="AC20" s="10">
        <f t="shared" si="8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52</v>
      </c>
      <c r="B21" s="13" t="s">
        <v>32</v>
      </c>
      <c r="C21" s="13"/>
      <c r="D21" s="13">
        <v>62.91</v>
      </c>
      <c r="E21" s="13">
        <v>62.91</v>
      </c>
      <c r="F21" s="13"/>
      <c r="G21" s="14">
        <v>0</v>
      </c>
      <c r="H21" s="13">
        <v>50</v>
      </c>
      <c r="I21" s="13" t="s">
        <v>33</v>
      </c>
      <c r="J21" s="13">
        <v>62.91</v>
      </c>
      <c r="K21" s="13">
        <f t="shared" si="2"/>
        <v>0</v>
      </c>
      <c r="L21" s="13">
        <f t="shared" si="3"/>
        <v>0</v>
      </c>
      <c r="M21" s="13">
        <v>62.91</v>
      </c>
      <c r="N21" s="13"/>
      <c r="O21" s="13"/>
      <c r="P21" s="13">
        <f t="shared" si="4"/>
        <v>0</v>
      </c>
      <c r="Q21" s="15"/>
      <c r="R21" s="15"/>
      <c r="S21" s="13"/>
      <c r="T21" s="13" t="e">
        <f t="shared" si="6"/>
        <v>#DIV/0!</v>
      </c>
      <c r="U21" s="13" t="e">
        <f t="shared" si="7"/>
        <v>#DIV/0!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 t="s">
        <v>39</v>
      </c>
      <c r="AC21" s="13">
        <f t="shared" si="8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32</v>
      </c>
      <c r="C22" s="1">
        <v>972.10400000000004</v>
      </c>
      <c r="D22" s="1">
        <v>374.83</v>
      </c>
      <c r="E22" s="1">
        <v>606.31500000000005</v>
      </c>
      <c r="F22" s="1">
        <v>629.76900000000001</v>
      </c>
      <c r="G22" s="6">
        <v>1</v>
      </c>
      <c r="H22" s="1">
        <v>55</v>
      </c>
      <c r="I22" s="1" t="s">
        <v>33</v>
      </c>
      <c r="J22" s="1">
        <v>561.04999999999995</v>
      </c>
      <c r="K22" s="1">
        <f t="shared" si="2"/>
        <v>45.2650000000001</v>
      </c>
      <c r="L22" s="1">
        <f t="shared" si="3"/>
        <v>606.31500000000005</v>
      </c>
      <c r="M22" s="1"/>
      <c r="N22" s="1"/>
      <c r="O22" s="1">
        <v>658.54199999999992</v>
      </c>
      <c r="P22" s="1">
        <f t="shared" si="4"/>
        <v>121.26300000000001</v>
      </c>
      <c r="Q22" s="5">
        <f t="shared" ref="Q22:Q25" si="10">11*P22-O22-N22-F22</f>
        <v>45.582000000000107</v>
      </c>
      <c r="R22" s="5"/>
      <c r="S22" s="1"/>
      <c r="T22" s="1">
        <f t="shared" si="6"/>
        <v>11</v>
      </c>
      <c r="U22" s="1">
        <f t="shared" si="7"/>
        <v>10.624106281388386</v>
      </c>
      <c r="V22" s="1">
        <v>125.011</v>
      </c>
      <c r="W22" s="1">
        <v>89.950800000000001</v>
      </c>
      <c r="X22" s="1">
        <v>84.6464</v>
      </c>
      <c r="Y22" s="1">
        <v>136.87459999999999</v>
      </c>
      <c r="Z22" s="1">
        <v>133.54339999999999</v>
      </c>
      <c r="AA22" s="1">
        <v>96.430800000000005</v>
      </c>
      <c r="AB22" s="1"/>
      <c r="AC22" s="1">
        <f t="shared" si="8"/>
        <v>46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32</v>
      </c>
      <c r="C23" s="1">
        <v>187.94</v>
      </c>
      <c r="D23" s="1">
        <v>289.48200000000003</v>
      </c>
      <c r="E23" s="1">
        <v>212.98</v>
      </c>
      <c r="F23" s="1">
        <v>215.19800000000001</v>
      </c>
      <c r="G23" s="6">
        <v>1</v>
      </c>
      <c r="H23" s="1">
        <v>60</v>
      </c>
      <c r="I23" s="1" t="s">
        <v>33</v>
      </c>
      <c r="J23" s="1">
        <v>238.26</v>
      </c>
      <c r="K23" s="1">
        <f t="shared" si="2"/>
        <v>-25.28</v>
      </c>
      <c r="L23" s="1">
        <f t="shared" si="3"/>
        <v>212.98</v>
      </c>
      <c r="M23" s="1"/>
      <c r="N23" s="1">
        <v>110.9348</v>
      </c>
      <c r="O23" s="1">
        <v>34.131200000000042</v>
      </c>
      <c r="P23" s="1">
        <f t="shared" si="4"/>
        <v>42.595999999999997</v>
      </c>
      <c r="Q23" s="5">
        <f t="shared" si="10"/>
        <v>108.29199999999994</v>
      </c>
      <c r="R23" s="5"/>
      <c r="S23" s="1"/>
      <c r="T23" s="1">
        <f t="shared" si="6"/>
        <v>11</v>
      </c>
      <c r="U23" s="1">
        <f t="shared" si="7"/>
        <v>8.4576955582683837</v>
      </c>
      <c r="V23" s="1">
        <v>41.499200000000002</v>
      </c>
      <c r="W23" s="1">
        <v>48.694800000000001</v>
      </c>
      <c r="X23" s="1">
        <v>47.313599999999987</v>
      </c>
      <c r="Y23" s="1">
        <v>50.7776</v>
      </c>
      <c r="Z23" s="1">
        <v>42.588799999999999</v>
      </c>
      <c r="AA23" s="1">
        <v>47.854599999999998</v>
      </c>
      <c r="AB23" s="1"/>
      <c r="AC23" s="1">
        <f t="shared" si="8"/>
        <v>108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32</v>
      </c>
      <c r="C24" s="1">
        <v>247.096</v>
      </c>
      <c r="D24" s="1">
        <v>100.066</v>
      </c>
      <c r="E24" s="1">
        <v>172.941</v>
      </c>
      <c r="F24" s="1">
        <v>141.88</v>
      </c>
      <c r="G24" s="6">
        <v>1</v>
      </c>
      <c r="H24" s="1">
        <v>60</v>
      </c>
      <c r="I24" s="1" t="s">
        <v>33</v>
      </c>
      <c r="J24" s="1">
        <v>159.59</v>
      </c>
      <c r="K24" s="1">
        <f t="shared" si="2"/>
        <v>13.350999999999999</v>
      </c>
      <c r="L24" s="1">
        <f t="shared" si="3"/>
        <v>172.941</v>
      </c>
      <c r="M24" s="1"/>
      <c r="N24" s="1">
        <v>59.472300000000047</v>
      </c>
      <c r="O24" s="1">
        <v>104.5757</v>
      </c>
      <c r="P24" s="1">
        <f t="shared" si="4"/>
        <v>34.588200000000001</v>
      </c>
      <c r="Q24" s="5">
        <f t="shared" si="10"/>
        <v>74.542199999999951</v>
      </c>
      <c r="R24" s="5"/>
      <c r="S24" s="1"/>
      <c r="T24" s="1">
        <f t="shared" si="6"/>
        <v>11</v>
      </c>
      <c r="U24" s="1">
        <f t="shared" si="7"/>
        <v>8.8448661682307854</v>
      </c>
      <c r="V24" s="1">
        <v>33.368400000000001</v>
      </c>
      <c r="W24" s="1">
        <v>33.543999999999997</v>
      </c>
      <c r="X24" s="1">
        <v>33.877000000000002</v>
      </c>
      <c r="Y24" s="1">
        <v>38.991799999999998</v>
      </c>
      <c r="Z24" s="1">
        <v>39.518799999999999</v>
      </c>
      <c r="AA24" s="1">
        <v>31.396999999999998</v>
      </c>
      <c r="AB24" s="1"/>
      <c r="AC24" s="1">
        <f t="shared" si="8"/>
        <v>75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32</v>
      </c>
      <c r="C25" s="1">
        <v>332.15199999999999</v>
      </c>
      <c r="D25" s="1">
        <v>150.95400000000001</v>
      </c>
      <c r="E25" s="1">
        <v>274.79199999999997</v>
      </c>
      <c r="F25" s="1">
        <v>178.483</v>
      </c>
      <c r="G25" s="6">
        <v>1</v>
      </c>
      <c r="H25" s="1">
        <v>60</v>
      </c>
      <c r="I25" s="1" t="s">
        <v>33</v>
      </c>
      <c r="J25" s="1">
        <v>251.26</v>
      </c>
      <c r="K25" s="1">
        <f t="shared" si="2"/>
        <v>23.531999999999982</v>
      </c>
      <c r="L25" s="1">
        <f t="shared" si="3"/>
        <v>274.79199999999997</v>
      </c>
      <c r="M25" s="1"/>
      <c r="N25" s="1"/>
      <c r="O25" s="1">
        <v>280.94200000000001</v>
      </c>
      <c r="P25" s="1">
        <f t="shared" si="4"/>
        <v>54.958399999999997</v>
      </c>
      <c r="Q25" s="5">
        <f t="shared" si="10"/>
        <v>145.11739999999992</v>
      </c>
      <c r="R25" s="5"/>
      <c r="S25" s="1"/>
      <c r="T25" s="1">
        <f t="shared" si="6"/>
        <v>11</v>
      </c>
      <c r="U25" s="1">
        <f t="shared" si="7"/>
        <v>8.3595046435121851</v>
      </c>
      <c r="V25" s="1">
        <v>47.753</v>
      </c>
      <c r="W25" s="1">
        <v>37.827599999999997</v>
      </c>
      <c r="X25" s="1">
        <v>36.601199999999992</v>
      </c>
      <c r="Y25" s="1">
        <v>51.321000000000012</v>
      </c>
      <c r="Z25" s="1">
        <v>51.672199999999997</v>
      </c>
      <c r="AA25" s="1">
        <v>45.391800000000003</v>
      </c>
      <c r="AB25" s="1"/>
      <c r="AC25" s="1">
        <f t="shared" si="8"/>
        <v>145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52.119</v>
      </c>
      <c r="D26" s="1">
        <v>236.751</v>
      </c>
      <c r="E26" s="1">
        <v>208.351</v>
      </c>
      <c r="F26" s="1">
        <v>69.963999999999999</v>
      </c>
      <c r="G26" s="6">
        <v>1</v>
      </c>
      <c r="H26" s="1">
        <v>35</v>
      </c>
      <c r="I26" s="1" t="s">
        <v>33</v>
      </c>
      <c r="J26" s="1">
        <v>238.77</v>
      </c>
      <c r="K26" s="1">
        <f t="shared" si="2"/>
        <v>-30.419000000000011</v>
      </c>
      <c r="L26" s="1">
        <f t="shared" si="3"/>
        <v>54.681000000000012</v>
      </c>
      <c r="M26" s="1">
        <v>153.66999999999999</v>
      </c>
      <c r="N26" s="1">
        <v>12.54789999999999</v>
      </c>
      <c r="O26" s="1">
        <v>30.682500000000061</v>
      </c>
      <c r="P26" s="1">
        <f t="shared" si="4"/>
        <v>10.936200000000003</v>
      </c>
      <c r="Q26" s="5">
        <v>10</v>
      </c>
      <c r="R26" s="5"/>
      <c r="S26" s="1"/>
      <c r="T26" s="1">
        <f t="shared" si="6"/>
        <v>11.264826905140726</v>
      </c>
      <c r="U26" s="1">
        <f t="shared" si="7"/>
        <v>10.35043250854959</v>
      </c>
      <c r="V26" s="1">
        <v>11.9152</v>
      </c>
      <c r="W26" s="1">
        <v>11.7088</v>
      </c>
      <c r="X26" s="1">
        <v>12.9702</v>
      </c>
      <c r="Y26" s="1">
        <v>11.634</v>
      </c>
      <c r="Z26" s="1">
        <v>12.900600000000001</v>
      </c>
      <c r="AA26" s="1">
        <v>13.841200000000001</v>
      </c>
      <c r="AB26" s="1"/>
      <c r="AC26" s="1">
        <f t="shared" si="8"/>
        <v>10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32</v>
      </c>
      <c r="C27" s="1">
        <v>286.416</v>
      </c>
      <c r="D27" s="1">
        <v>764.51499999999999</v>
      </c>
      <c r="E27" s="1">
        <v>931.21100000000001</v>
      </c>
      <c r="F27" s="1">
        <v>59.125</v>
      </c>
      <c r="G27" s="6">
        <v>1</v>
      </c>
      <c r="H27" s="1">
        <v>30</v>
      </c>
      <c r="I27" s="1" t="s">
        <v>33</v>
      </c>
      <c r="J27" s="1">
        <v>949.41499999999996</v>
      </c>
      <c r="K27" s="1">
        <f t="shared" si="2"/>
        <v>-18.203999999999951</v>
      </c>
      <c r="L27" s="1">
        <f t="shared" si="3"/>
        <v>166.69600000000003</v>
      </c>
      <c r="M27" s="1">
        <v>764.51499999999999</v>
      </c>
      <c r="N27" s="1">
        <v>42.562399999999883</v>
      </c>
      <c r="O27" s="1">
        <v>260.15519999999998</v>
      </c>
      <c r="P27" s="1">
        <f t="shared" si="4"/>
        <v>33.339200000000005</v>
      </c>
      <c r="Q27" s="5"/>
      <c r="R27" s="5"/>
      <c r="S27" s="1"/>
      <c r="T27" s="1">
        <f t="shared" si="6"/>
        <v>10.853367807265915</v>
      </c>
      <c r="U27" s="1">
        <f t="shared" si="7"/>
        <v>10.853367807265915</v>
      </c>
      <c r="V27" s="1">
        <v>39.850799999999992</v>
      </c>
      <c r="W27" s="1">
        <v>26.00139999999999</v>
      </c>
      <c r="X27" s="1">
        <v>17.79679999999998</v>
      </c>
      <c r="Y27" s="1">
        <v>1.275399999999999</v>
      </c>
      <c r="Z27" s="1">
        <v>6.5485999999999986</v>
      </c>
      <c r="AA27" s="1">
        <v>36.906799999999997</v>
      </c>
      <c r="AB27" s="1"/>
      <c r="AC27" s="1">
        <f t="shared" si="8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32</v>
      </c>
      <c r="C28" s="1">
        <v>322.82799999999997</v>
      </c>
      <c r="D28" s="1">
        <v>1080.211</v>
      </c>
      <c r="E28" s="1">
        <v>1182.856</v>
      </c>
      <c r="F28" s="1">
        <v>168.53200000000001</v>
      </c>
      <c r="G28" s="6">
        <v>1</v>
      </c>
      <c r="H28" s="1">
        <v>30</v>
      </c>
      <c r="I28" s="1" t="s">
        <v>33</v>
      </c>
      <c r="J28" s="1">
        <v>1167.972</v>
      </c>
      <c r="K28" s="1">
        <f t="shared" si="2"/>
        <v>14.884000000000015</v>
      </c>
      <c r="L28" s="1">
        <f t="shared" si="3"/>
        <v>261.98400000000004</v>
      </c>
      <c r="M28" s="1">
        <v>920.87199999999996</v>
      </c>
      <c r="N28" s="1">
        <v>122.5232</v>
      </c>
      <c r="O28" s="1">
        <v>201.97779999999989</v>
      </c>
      <c r="P28" s="1">
        <f t="shared" si="4"/>
        <v>52.396800000000006</v>
      </c>
      <c r="Q28" s="5">
        <f>10.5*P28-O28-N28-F28</f>
        <v>57.133400000000165</v>
      </c>
      <c r="R28" s="5"/>
      <c r="S28" s="1"/>
      <c r="T28" s="1">
        <f t="shared" si="6"/>
        <v>10.5</v>
      </c>
      <c r="U28" s="1">
        <f t="shared" si="7"/>
        <v>9.4096013497007416</v>
      </c>
      <c r="V28" s="1">
        <v>55.285999999999987</v>
      </c>
      <c r="W28" s="1">
        <v>50.001400000000011</v>
      </c>
      <c r="X28" s="1">
        <v>50.011600000000001</v>
      </c>
      <c r="Y28" s="1">
        <v>53.009999999999991</v>
      </c>
      <c r="Z28" s="1">
        <v>57.867199999999997</v>
      </c>
      <c r="AA28" s="1">
        <v>64.146199999999993</v>
      </c>
      <c r="AB28" s="1"/>
      <c r="AC28" s="1">
        <f t="shared" si="8"/>
        <v>57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32</v>
      </c>
      <c r="C29" s="1">
        <v>12.141999999999999</v>
      </c>
      <c r="D29" s="1">
        <v>667.33799999999997</v>
      </c>
      <c r="E29" s="1">
        <v>139.19399999999999</v>
      </c>
      <c r="F29" s="1">
        <v>499.07900000000001</v>
      </c>
      <c r="G29" s="6">
        <v>1</v>
      </c>
      <c r="H29" s="1">
        <v>30</v>
      </c>
      <c r="I29" s="1" t="s">
        <v>33</v>
      </c>
      <c r="J29" s="1">
        <v>179.9</v>
      </c>
      <c r="K29" s="1">
        <f t="shared" si="2"/>
        <v>-40.706000000000017</v>
      </c>
      <c r="L29" s="1">
        <f t="shared" si="3"/>
        <v>139.19399999999999</v>
      </c>
      <c r="M29" s="1"/>
      <c r="N29" s="1">
        <v>35.698800000000269</v>
      </c>
      <c r="O29" s="1">
        <v>70</v>
      </c>
      <c r="P29" s="1">
        <f t="shared" si="4"/>
        <v>27.838799999999999</v>
      </c>
      <c r="Q29" s="5"/>
      <c r="R29" s="5"/>
      <c r="S29" s="1"/>
      <c r="T29" s="1">
        <f t="shared" si="6"/>
        <v>21.724276908487447</v>
      </c>
      <c r="U29" s="1">
        <f t="shared" si="7"/>
        <v>21.724276908487447</v>
      </c>
      <c r="V29" s="1">
        <v>22.575800000000001</v>
      </c>
      <c r="W29" s="1">
        <v>63.135200000000012</v>
      </c>
      <c r="X29" s="1">
        <v>71.475199999999987</v>
      </c>
      <c r="Y29" s="1">
        <v>48.413200000000003</v>
      </c>
      <c r="Z29" s="1">
        <v>39.475200000000001</v>
      </c>
      <c r="AA29" s="1">
        <v>52.096400000000003</v>
      </c>
      <c r="AB29" s="1"/>
      <c r="AC29" s="1">
        <f t="shared" si="8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61</v>
      </c>
      <c r="B30" s="13" t="s">
        <v>32</v>
      </c>
      <c r="C30" s="13"/>
      <c r="D30" s="13"/>
      <c r="E30" s="13"/>
      <c r="F30" s="13"/>
      <c r="G30" s="14">
        <v>0</v>
      </c>
      <c r="H30" s="13">
        <v>45</v>
      </c>
      <c r="I30" s="13" t="s">
        <v>33</v>
      </c>
      <c r="J30" s="13"/>
      <c r="K30" s="13">
        <f t="shared" si="2"/>
        <v>0</v>
      </c>
      <c r="L30" s="13">
        <f t="shared" si="3"/>
        <v>0</v>
      </c>
      <c r="M30" s="13"/>
      <c r="N30" s="13"/>
      <c r="O30" s="13"/>
      <c r="P30" s="13">
        <f t="shared" si="4"/>
        <v>0</v>
      </c>
      <c r="Q30" s="15"/>
      <c r="R30" s="15"/>
      <c r="S30" s="13"/>
      <c r="T30" s="13" t="e">
        <f t="shared" si="6"/>
        <v>#DIV/0!</v>
      </c>
      <c r="U30" s="13" t="e">
        <f t="shared" si="7"/>
        <v>#DIV/0!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 t="s">
        <v>39</v>
      </c>
      <c r="AC30" s="13">
        <f t="shared" si="8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62</v>
      </c>
      <c r="B31" s="13" t="s">
        <v>32</v>
      </c>
      <c r="C31" s="13"/>
      <c r="D31" s="13"/>
      <c r="E31" s="13"/>
      <c r="F31" s="13"/>
      <c r="G31" s="14">
        <v>0</v>
      </c>
      <c r="H31" s="13">
        <v>40</v>
      </c>
      <c r="I31" s="13" t="s">
        <v>33</v>
      </c>
      <c r="J31" s="13"/>
      <c r="K31" s="13">
        <f t="shared" si="2"/>
        <v>0</v>
      </c>
      <c r="L31" s="13">
        <f t="shared" si="3"/>
        <v>0</v>
      </c>
      <c r="M31" s="13"/>
      <c r="N31" s="13"/>
      <c r="O31" s="13"/>
      <c r="P31" s="13">
        <f t="shared" si="4"/>
        <v>0</v>
      </c>
      <c r="Q31" s="15"/>
      <c r="R31" s="15"/>
      <c r="S31" s="13"/>
      <c r="T31" s="13" t="e">
        <f t="shared" si="6"/>
        <v>#DIV/0!</v>
      </c>
      <c r="U31" s="13" t="e">
        <f t="shared" si="7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 t="s">
        <v>39</v>
      </c>
      <c r="AC31" s="13">
        <f t="shared" si="8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32</v>
      </c>
      <c r="C32" s="1">
        <v>787.64499999999998</v>
      </c>
      <c r="D32" s="1">
        <v>1508.6489999999999</v>
      </c>
      <c r="E32" s="1">
        <v>1584.644</v>
      </c>
      <c r="F32" s="1">
        <v>579.27800000000002</v>
      </c>
      <c r="G32" s="6">
        <v>1</v>
      </c>
      <c r="H32" s="1">
        <v>40</v>
      </c>
      <c r="I32" s="1" t="s">
        <v>33</v>
      </c>
      <c r="J32" s="1">
        <v>1569.114</v>
      </c>
      <c r="K32" s="1">
        <f t="shared" si="2"/>
        <v>15.529999999999973</v>
      </c>
      <c r="L32" s="1">
        <f t="shared" si="3"/>
        <v>575.42999999999995</v>
      </c>
      <c r="M32" s="1">
        <v>1009.2140000000001</v>
      </c>
      <c r="N32" s="1">
        <v>238.09859999999989</v>
      </c>
      <c r="O32" s="1">
        <v>249.48740000000001</v>
      </c>
      <c r="P32" s="1">
        <f t="shared" si="4"/>
        <v>115.08599999999998</v>
      </c>
      <c r="Q32" s="5">
        <f t="shared" ref="Q32:Q38" si="11">11*P32-O32-N32-F32</f>
        <v>199.08199999999999</v>
      </c>
      <c r="R32" s="5"/>
      <c r="S32" s="1"/>
      <c r="T32" s="1">
        <f t="shared" si="6"/>
        <v>11</v>
      </c>
      <c r="U32" s="1">
        <f t="shared" si="7"/>
        <v>9.2701458040074396</v>
      </c>
      <c r="V32" s="1">
        <v>118.0454</v>
      </c>
      <c r="W32" s="1">
        <v>125.7516</v>
      </c>
      <c r="X32" s="1">
        <v>127.3128</v>
      </c>
      <c r="Y32" s="1">
        <v>140.0412</v>
      </c>
      <c r="Z32" s="1">
        <v>136.55600000000001</v>
      </c>
      <c r="AA32" s="1">
        <v>132.81020000000001</v>
      </c>
      <c r="AB32" s="1"/>
      <c r="AC32" s="1">
        <f t="shared" si="8"/>
        <v>199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32</v>
      </c>
      <c r="C33" s="1">
        <v>203.28200000000001</v>
      </c>
      <c r="D33" s="1">
        <v>361.53399999999999</v>
      </c>
      <c r="E33" s="1">
        <v>323.904</v>
      </c>
      <c r="F33" s="1">
        <v>186.12200000000001</v>
      </c>
      <c r="G33" s="6">
        <v>1</v>
      </c>
      <c r="H33" s="1">
        <v>35</v>
      </c>
      <c r="I33" s="1" t="s">
        <v>33</v>
      </c>
      <c r="J33" s="1">
        <v>316.00200000000001</v>
      </c>
      <c r="K33" s="1">
        <f t="shared" si="2"/>
        <v>7.9019999999999868</v>
      </c>
      <c r="L33" s="1">
        <f t="shared" si="3"/>
        <v>184.90199999999999</v>
      </c>
      <c r="M33" s="1">
        <v>139.00200000000001</v>
      </c>
      <c r="N33" s="1">
        <v>128.1674000000001</v>
      </c>
      <c r="O33" s="1">
        <v>10</v>
      </c>
      <c r="P33" s="1">
        <f t="shared" si="4"/>
        <v>36.980399999999996</v>
      </c>
      <c r="Q33" s="5">
        <f>10.5*P33-O33-N33-F33</f>
        <v>64.004799999999818</v>
      </c>
      <c r="R33" s="5"/>
      <c r="S33" s="1"/>
      <c r="T33" s="1">
        <f t="shared" si="6"/>
        <v>10.5</v>
      </c>
      <c r="U33" s="1">
        <f t="shared" si="7"/>
        <v>8.769223696877269</v>
      </c>
      <c r="V33" s="1">
        <v>38.626399999999997</v>
      </c>
      <c r="W33" s="1">
        <v>43.554400000000001</v>
      </c>
      <c r="X33" s="1">
        <v>42.469999999999992</v>
      </c>
      <c r="Y33" s="1">
        <v>44.410000000000011</v>
      </c>
      <c r="Z33" s="1">
        <v>41.730800000000002</v>
      </c>
      <c r="AA33" s="1">
        <v>42.352400000000003</v>
      </c>
      <c r="AB33" s="1"/>
      <c r="AC33" s="1">
        <f t="shared" si="8"/>
        <v>64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32</v>
      </c>
      <c r="C34" s="1">
        <v>92.855000000000004</v>
      </c>
      <c r="D34" s="1">
        <v>42.81</v>
      </c>
      <c r="E34" s="1">
        <v>80.754000000000005</v>
      </c>
      <c r="F34" s="1">
        <v>38.328000000000003</v>
      </c>
      <c r="G34" s="6">
        <v>1</v>
      </c>
      <c r="H34" s="1">
        <v>45</v>
      </c>
      <c r="I34" s="1" t="s">
        <v>33</v>
      </c>
      <c r="J34" s="1">
        <v>76.900000000000006</v>
      </c>
      <c r="K34" s="1">
        <f t="shared" si="2"/>
        <v>3.8539999999999992</v>
      </c>
      <c r="L34" s="1">
        <f t="shared" si="3"/>
        <v>80.754000000000005</v>
      </c>
      <c r="M34" s="1"/>
      <c r="N34" s="1">
        <v>26.5946</v>
      </c>
      <c r="O34" s="1">
        <v>83.994400000000027</v>
      </c>
      <c r="P34" s="1">
        <f t="shared" si="4"/>
        <v>16.1508</v>
      </c>
      <c r="Q34" s="5">
        <f t="shared" si="11"/>
        <v>28.741799999999984</v>
      </c>
      <c r="R34" s="5"/>
      <c r="S34" s="1"/>
      <c r="T34" s="1">
        <f t="shared" si="6"/>
        <v>11</v>
      </c>
      <c r="U34" s="1">
        <f t="shared" si="7"/>
        <v>9.2204101344825045</v>
      </c>
      <c r="V34" s="1">
        <v>16.386600000000001</v>
      </c>
      <c r="W34" s="1">
        <v>12.0092</v>
      </c>
      <c r="X34" s="1">
        <v>11.9016</v>
      </c>
      <c r="Y34" s="1">
        <v>12.020799999999999</v>
      </c>
      <c r="Z34" s="1">
        <v>13.8588</v>
      </c>
      <c r="AA34" s="1">
        <v>12.5436</v>
      </c>
      <c r="AB34" s="1"/>
      <c r="AC34" s="1">
        <f t="shared" si="8"/>
        <v>29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32</v>
      </c>
      <c r="C35" s="1">
        <v>51.2</v>
      </c>
      <c r="D35" s="1">
        <v>101.946</v>
      </c>
      <c r="E35" s="1">
        <v>80.959999999999994</v>
      </c>
      <c r="F35" s="1">
        <v>64.242999999999995</v>
      </c>
      <c r="G35" s="6">
        <v>1</v>
      </c>
      <c r="H35" s="1">
        <v>30</v>
      </c>
      <c r="I35" s="1" t="s">
        <v>33</v>
      </c>
      <c r="J35" s="1">
        <v>85.120999999999995</v>
      </c>
      <c r="K35" s="1">
        <f t="shared" si="2"/>
        <v>-4.1610000000000014</v>
      </c>
      <c r="L35" s="1">
        <f t="shared" si="3"/>
        <v>41.138999999999996</v>
      </c>
      <c r="M35" s="1">
        <v>39.820999999999998</v>
      </c>
      <c r="N35" s="1"/>
      <c r="O35" s="1"/>
      <c r="P35" s="1">
        <f t="shared" si="4"/>
        <v>8.2277999999999984</v>
      </c>
      <c r="Q35" s="5">
        <f>10.5*P35-O35-N35-F35</f>
        <v>22.148899999999983</v>
      </c>
      <c r="R35" s="5"/>
      <c r="S35" s="1"/>
      <c r="T35" s="1">
        <f t="shared" si="6"/>
        <v>10.5</v>
      </c>
      <c r="U35" s="1">
        <f t="shared" si="7"/>
        <v>7.8080410316244935</v>
      </c>
      <c r="V35" s="1">
        <v>6.6747999999999994</v>
      </c>
      <c r="W35" s="1">
        <v>8.0036000000000005</v>
      </c>
      <c r="X35" s="1">
        <v>10.063599999999999</v>
      </c>
      <c r="Y35" s="1">
        <v>13.5966</v>
      </c>
      <c r="Z35" s="1">
        <v>11.0046</v>
      </c>
      <c r="AA35" s="1">
        <v>11.721</v>
      </c>
      <c r="AB35" s="1"/>
      <c r="AC35" s="1">
        <f t="shared" si="8"/>
        <v>22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67</v>
      </c>
      <c r="B36" s="1" t="s">
        <v>32</v>
      </c>
      <c r="C36" s="1">
        <v>642.74400000000003</v>
      </c>
      <c r="D36" s="1">
        <v>102.447</v>
      </c>
      <c r="E36" s="1">
        <v>387.52199999999999</v>
      </c>
      <c r="F36" s="1">
        <v>290.70100000000002</v>
      </c>
      <c r="G36" s="6">
        <v>1</v>
      </c>
      <c r="H36" s="1">
        <v>45</v>
      </c>
      <c r="I36" s="1" t="s">
        <v>33</v>
      </c>
      <c r="J36" s="1">
        <v>381.5</v>
      </c>
      <c r="K36" s="1">
        <f t="shared" si="2"/>
        <v>6.0219999999999914</v>
      </c>
      <c r="L36" s="1">
        <f t="shared" si="3"/>
        <v>387.52199999999999</v>
      </c>
      <c r="M36" s="1"/>
      <c r="N36" s="1"/>
      <c r="O36" s="1">
        <v>400.41699999999997</v>
      </c>
      <c r="P36" s="1">
        <f t="shared" si="4"/>
        <v>77.504400000000004</v>
      </c>
      <c r="Q36" s="5">
        <f t="shared" si="11"/>
        <v>161.43040000000002</v>
      </c>
      <c r="R36" s="5"/>
      <c r="S36" s="1"/>
      <c r="T36" s="1">
        <f t="shared" si="6"/>
        <v>10.999999999999998</v>
      </c>
      <c r="U36" s="1">
        <f t="shared" si="7"/>
        <v>8.9171453491672725</v>
      </c>
      <c r="V36" s="1">
        <v>75.805599999999998</v>
      </c>
      <c r="W36" s="1">
        <v>59.394199999999998</v>
      </c>
      <c r="X36" s="1">
        <v>50.877800000000001</v>
      </c>
      <c r="Y36" s="1">
        <v>84.154399999999995</v>
      </c>
      <c r="Z36" s="1">
        <v>92.208600000000004</v>
      </c>
      <c r="AA36" s="1">
        <v>82.136600000000001</v>
      </c>
      <c r="AB36" s="1"/>
      <c r="AC36" s="1">
        <f t="shared" si="8"/>
        <v>161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32</v>
      </c>
      <c r="C37" s="1">
        <v>311.17399999999998</v>
      </c>
      <c r="D37" s="1">
        <v>166.06100000000001</v>
      </c>
      <c r="E37" s="1">
        <v>211.995</v>
      </c>
      <c r="F37" s="1">
        <v>218.48400000000001</v>
      </c>
      <c r="G37" s="6">
        <v>1</v>
      </c>
      <c r="H37" s="1">
        <v>45</v>
      </c>
      <c r="I37" s="1" t="s">
        <v>33</v>
      </c>
      <c r="J37" s="1">
        <v>203</v>
      </c>
      <c r="K37" s="1">
        <f t="shared" si="2"/>
        <v>8.9950000000000045</v>
      </c>
      <c r="L37" s="1">
        <f t="shared" si="3"/>
        <v>211.995</v>
      </c>
      <c r="M37" s="1"/>
      <c r="N37" s="1">
        <v>74.454000000000121</v>
      </c>
      <c r="O37" s="1">
        <v>99.904999999999887</v>
      </c>
      <c r="P37" s="1">
        <f t="shared" si="4"/>
        <v>42.399000000000001</v>
      </c>
      <c r="Q37" s="5">
        <f t="shared" si="11"/>
        <v>73.546000000000021</v>
      </c>
      <c r="R37" s="5"/>
      <c r="S37" s="1"/>
      <c r="T37" s="1">
        <f t="shared" si="6"/>
        <v>11</v>
      </c>
      <c r="U37" s="1">
        <f t="shared" si="7"/>
        <v>9.2653836175381485</v>
      </c>
      <c r="V37" s="1">
        <v>43.011000000000003</v>
      </c>
      <c r="W37" s="1">
        <v>46.671999999999997</v>
      </c>
      <c r="X37" s="1">
        <v>47.281999999999996</v>
      </c>
      <c r="Y37" s="1">
        <v>56.666600000000003</v>
      </c>
      <c r="Z37" s="1">
        <v>56.041999999999987</v>
      </c>
      <c r="AA37" s="1">
        <v>47.913200000000003</v>
      </c>
      <c r="AB37" s="1"/>
      <c r="AC37" s="1">
        <f t="shared" si="8"/>
        <v>74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32</v>
      </c>
      <c r="C38" s="1">
        <v>242.304</v>
      </c>
      <c r="D38" s="1">
        <v>145.745</v>
      </c>
      <c r="E38" s="1">
        <v>200.59399999999999</v>
      </c>
      <c r="F38" s="1">
        <v>155.72499999999999</v>
      </c>
      <c r="G38" s="6">
        <v>1</v>
      </c>
      <c r="H38" s="1">
        <v>45</v>
      </c>
      <c r="I38" s="1" t="s">
        <v>33</v>
      </c>
      <c r="J38" s="1">
        <v>197.93199999999999</v>
      </c>
      <c r="K38" s="1">
        <f t="shared" ref="K38:K69" si="12">E38-J38</f>
        <v>2.6620000000000061</v>
      </c>
      <c r="L38" s="1">
        <f t="shared" si="3"/>
        <v>166.46199999999999</v>
      </c>
      <c r="M38" s="1">
        <v>34.131999999999998</v>
      </c>
      <c r="N38" s="1"/>
      <c r="O38" s="1">
        <v>160.40899999999991</v>
      </c>
      <c r="P38" s="1">
        <f t="shared" si="4"/>
        <v>33.292400000000001</v>
      </c>
      <c r="Q38" s="5">
        <f t="shared" si="11"/>
        <v>50.082400000000121</v>
      </c>
      <c r="R38" s="5"/>
      <c r="S38" s="1"/>
      <c r="T38" s="1">
        <f t="shared" si="6"/>
        <v>11</v>
      </c>
      <c r="U38" s="1">
        <f t="shared" si="7"/>
        <v>9.4956806958945545</v>
      </c>
      <c r="V38" s="1">
        <v>33.903599999999997</v>
      </c>
      <c r="W38" s="1">
        <v>28.261199999999999</v>
      </c>
      <c r="X38" s="1">
        <v>29.858799999999999</v>
      </c>
      <c r="Y38" s="1">
        <v>38.774999999999999</v>
      </c>
      <c r="Z38" s="1">
        <v>39.186199999999999</v>
      </c>
      <c r="AA38" s="1">
        <v>36.722799999999999</v>
      </c>
      <c r="AB38" s="1"/>
      <c r="AC38" s="1">
        <f t="shared" si="8"/>
        <v>50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70</v>
      </c>
      <c r="B39" s="10" t="s">
        <v>32</v>
      </c>
      <c r="C39" s="10"/>
      <c r="D39" s="10">
        <v>189.494</v>
      </c>
      <c r="E39" s="10">
        <v>189.494</v>
      </c>
      <c r="F39" s="10"/>
      <c r="G39" s="11">
        <v>0</v>
      </c>
      <c r="H39" s="10" t="e">
        <v>#N/A</v>
      </c>
      <c r="I39" s="10" t="s">
        <v>50</v>
      </c>
      <c r="J39" s="10">
        <v>189.494</v>
      </c>
      <c r="K39" s="10">
        <f t="shared" si="12"/>
        <v>0</v>
      </c>
      <c r="L39" s="10">
        <f t="shared" si="3"/>
        <v>0</v>
      </c>
      <c r="M39" s="10">
        <v>189.494</v>
      </c>
      <c r="N39" s="10"/>
      <c r="O39" s="10"/>
      <c r="P39" s="10">
        <f t="shared" si="4"/>
        <v>0</v>
      </c>
      <c r="Q39" s="12"/>
      <c r="R39" s="12"/>
      <c r="S39" s="10"/>
      <c r="T39" s="10" t="e">
        <f t="shared" si="6"/>
        <v>#DIV/0!</v>
      </c>
      <c r="U39" s="10" t="e">
        <f t="shared" si="7"/>
        <v>#DIV/0!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/>
      <c r="AC39" s="10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38</v>
      </c>
      <c r="C40" s="1">
        <v>615</v>
      </c>
      <c r="D40" s="1">
        <v>275</v>
      </c>
      <c r="E40" s="1">
        <v>645</v>
      </c>
      <c r="F40" s="1">
        <v>130</v>
      </c>
      <c r="G40" s="6">
        <v>0.4</v>
      </c>
      <c r="H40" s="1">
        <v>45</v>
      </c>
      <c r="I40" s="1" t="s">
        <v>33</v>
      </c>
      <c r="J40" s="1">
        <v>663</v>
      </c>
      <c r="K40" s="1">
        <f t="shared" si="12"/>
        <v>-18</v>
      </c>
      <c r="L40" s="1">
        <f t="shared" si="3"/>
        <v>531</v>
      </c>
      <c r="M40" s="1">
        <v>114</v>
      </c>
      <c r="N40" s="1">
        <v>253.2</v>
      </c>
      <c r="O40" s="1">
        <v>450.8</v>
      </c>
      <c r="P40" s="1">
        <f t="shared" si="4"/>
        <v>106.2</v>
      </c>
      <c r="Q40" s="5">
        <f>11*P40-O40-N40-F40</f>
        <v>334.2000000000001</v>
      </c>
      <c r="R40" s="5"/>
      <c r="S40" s="1"/>
      <c r="T40" s="1">
        <f t="shared" si="6"/>
        <v>11</v>
      </c>
      <c r="U40" s="1">
        <f t="shared" si="7"/>
        <v>7.8531073446327682</v>
      </c>
      <c r="V40" s="1">
        <v>98</v>
      </c>
      <c r="W40" s="1">
        <v>83.2</v>
      </c>
      <c r="X40" s="1">
        <v>77</v>
      </c>
      <c r="Y40" s="1">
        <v>93.6</v>
      </c>
      <c r="Z40" s="1">
        <v>98.8</v>
      </c>
      <c r="AA40" s="1">
        <v>105.8</v>
      </c>
      <c r="AB40" s="1"/>
      <c r="AC40" s="1">
        <f t="shared" si="8"/>
        <v>134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72</v>
      </c>
      <c r="B41" s="13" t="s">
        <v>38</v>
      </c>
      <c r="C41" s="13"/>
      <c r="D41" s="13"/>
      <c r="E41" s="13"/>
      <c r="F41" s="13"/>
      <c r="G41" s="14">
        <v>0</v>
      </c>
      <c r="H41" s="13">
        <v>50</v>
      </c>
      <c r="I41" s="13" t="s">
        <v>33</v>
      </c>
      <c r="J41" s="13"/>
      <c r="K41" s="13">
        <f t="shared" si="12"/>
        <v>0</v>
      </c>
      <c r="L41" s="13">
        <f t="shared" si="3"/>
        <v>0</v>
      </c>
      <c r="M41" s="13"/>
      <c r="N41" s="13"/>
      <c r="O41" s="13"/>
      <c r="P41" s="13">
        <f t="shared" si="4"/>
        <v>0</v>
      </c>
      <c r="Q41" s="15"/>
      <c r="R41" s="15"/>
      <c r="S41" s="13"/>
      <c r="T41" s="13" t="e">
        <f t="shared" si="6"/>
        <v>#DIV/0!</v>
      </c>
      <c r="U41" s="13" t="e">
        <f t="shared" si="7"/>
        <v>#DIV/0!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 t="s">
        <v>39</v>
      </c>
      <c r="AC41" s="13">
        <f t="shared" si="8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73</v>
      </c>
      <c r="B42" s="1" t="s">
        <v>38</v>
      </c>
      <c r="C42" s="1">
        <v>520</v>
      </c>
      <c r="D42" s="1">
        <v>1017</v>
      </c>
      <c r="E42" s="1">
        <v>971</v>
      </c>
      <c r="F42" s="1">
        <v>457</v>
      </c>
      <c r="G42" s="6">
        <v>0.4</v>
      </c>
      <c r="H42" s="1">
        <v>45</v>
      </c>
      <c r="I42" s="1" t="s">
        <v>33</v>
      </c>
      <c r="J42" s="1">
        <v>967</v>
      </c>
      <c r="K42" s="1">
        <f t="shared" si="12"/>
        <v>4</v>
      </c>
      <c r="L42" s="1">
        <f t="shared" si="3"/>
        <v>491</v>
      </c>
      <c r="M42" s="1">
        <v>480</v>
      </c>
      <c r="N42" s="1">
        <v>297.8</v>
      </c>
      <c r="O42" s="1">
        <v>143.19999999999999</v>
      </c>
      <c r="P42" s="1">
        <f t="shared" si="4"/>
        <v>98.2</v>
      </c>
      <c r="Q42" s="5">
        <f>11*P42-O42-N42-F42</f>
        <v>182.20000000000005</v>
      </c>
      <c r="R42" s="5"/>
      <c r="S42" s="1"/>
      <c r="T42" s="1">
        <f t="shared" si="6"/>
        <v>11</v>
      </c>
      <c r="U42" s="1">
        <f t="shared" si="7"/>
        <v>9.1446028513238282</v>
      </c>
      <c r="V42" s="1">
        <v>99.8</v>
      </c>
      <c r="W42" s="1">
        <v>112.8</v>
      </c>
      <c r="X42" s="1">
        <v>104.6</v>
      </c>
      <c r="Y42" s="1">
        <v>98.4</v>
      </c>
      <c r="Z42" s="1">
        <v>104.6</v>
      </c>
      <c r="AA42" s="1">
        <v>102.6</v>
      </c>
      <c r="AB42" s="1"/>
      <c r="AC42" s="1">
        <f t="shared" si="8"/>
        <v>73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74</v>
      </c>
      <c r="B43" s="13" t="s">
        <v>32</v>
      </c>
      <c r="C43" s="13"/>
      <c r="D43" s="13"/>
      <c r="E43" s="13"/>
      <c r="F43" s="13"/>
      <c r="G43" s="14">
        <v>0</v>
      </c>
      <c r="H43" s="13">
        <v>45</v>
      </c>
      <c r="I43" s="13" t="s">
        <v>33</v>
      </c>
      <c r="J43" s="13"/>
      <c r="K43" s="13">
        <f t="shared" si="12"/>
        <v>0</v>
      </c>
      <c r="L43" s="13">
        <f t="shared" si="3"/>
        <v>0</v>
      </c>
      <c r="M43" s="13"/>
      <c r="N43" s="13"/>
      <c r="O43" s="13"/>
      <c r="P43" s="13">
        <f t="shared" si="4"/>
        <v>0</v>
      </c>
      <c r="Q43" s="15"/>
      <c r="R43" s="15"/>
      <c r="S43" s="13"/>
      <c r="T43" s="13" t="e">
        <f t="shared" si="6"/>
        <v>#DIV/0!</v>
      </c>
      <c r="U43" s="13" t="e">
        <f t="shared" si="7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 t="s">
        <v>39</v>
      </c>
      <c r="AC43" s="13">
        <f t="shared" si="8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75</v>
      </c>
      <c r="B44" s="13" t="s">
        <v>38</v>
      </c>
      <c r="C44" s="13"/>
      <c r="D44" s="13"/>
      <c r="E44" s="13"/>
      <c r="F44" s="13"/>
      <c r="G44" s="14">
        <v>0</v>
      </c>
      <c r="H44" s="13">
        <v>45</v>
      </c>
      <c r="I44" s="13" t="s">
        <v>33</v>
      </c>
      <c r="J44" s="13"/>
      <c r="K44" s="13">
        <f t="shared" si="12"/>
        <v>0</v>
      </c>
      <c r="L44" s="13">
        <f t="shared" si="3"/>
        <v>0</v>
      </c>
      <c r="M44" s="13"/>
      <c r="N44" s="13"/>
      <c r="O44" s="13"/>
      <c r="P44" s="13">
        <f t="shared" si="4"/>
        <v>0</v>
      </c>
      <c r="Q44" s="15"/>
      <c r="R44" s="15"/>
      <c r="S44" s="13"/>
      <c r="T44" s="13" t="e">
        <f t="shared" si="6"/>
        <v>#DIV/0!</v>
      </c>
      <c r="U44" s="13" t="e">
        <f t="shared" si="7"/>
        <v>#DIV/0!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 t="s">
        <v>39</v>
      </c>
      <c r="AC44" s="13">
        <f t="shared" si="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3" t="s">
        <v>76</v>
      </c>
      <c r="B45" s="13" t="s">
        <v>38</v>
      </c>
      <c r="C45" s="13"/>
      <c r="D45" s="13"/>
      <c r="E45" s="13"/>
      <c r="F45" s="13"/>
      <c r="G45" s="14">
        <v>0</v>
      </c>
      <c r="H45" s="13">
        <v>40</v>
      </c>
      <c r="I45" s="13" t="s">
        <v>33</v>
      </c>
      <c r="J45" s="13"/>
      <c r="K45" s="13">
        <f t="shared" si="12"/>
        <v>0</v>
      </c>
      <c r="L45" s="13">
        <f t="shared" si="3"/>
        <v>0</v>
      </c>
      <c r="M45" s="13"/>
      <c r="N45" s="13"/>
      <c r="O45" s="13"/>
      <c r="P45" s="13">
        <f t="shared" si="4"/>
        <v>0</v>
      </c>
      <c r="Q45" s="15"/>
      <c r="R45" s="15"/>
      <c r="S45" s="13"/>
      <c r="T45" s="13" t="e">
        <f t="shared" si="6"/>
        <v>#DIV/0!</v>
      </c>
      <c r="U45" s="13" t="e">
        <f t="shared" si="7"/>
        <v>#DIV/0!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 t="s">
        <v>39</v>
      </c>
      <c r="AC45" s="13">
        <f t="shared" si="8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77</v>
      </c>
      <c r="B46" s="1" t="s">
        <v>32</v>
      </c>
      <c r="C46" s="1">
        <v>235.06899999999999</v>
      </c>
      <c r="D46" s="1">
        <v>46.963999999999999</v>
      </c>
      <c r="E46" s="1">
        <v>151.999</v>
      </c>
      <c r="F46" s="1">
        <v>85.703000000000003</v>
      </c>
      <c r="G46" s="6">
        <v>1</v>
      </c>
      <c r="H46" s="1">
        <v>40</v>
      </c>
      <c r="I46" s="1" t="s">
        <v>33</v>
      </c>
      <c r="J46" s="1">
        <v>164.1</v>
      </c>
      <c r="K46" s="1">
        <f t="shared" si="12"/>
        <v>-12.100999999999999</v>
      </c>
      <c r="L46" s="1">
        <f t="shared" si="3"/>
        <v>151.999</v>
      </c>
      <c r="M46" s="1"/>
      <c r="N46" s="1"/>
      <c r="O46" s="1">
        <v>219.2410000000001</v>
      </c>
      <c r="P46" s="1">
        <f t="shared" si="4"/>
        <v>30.399799999999999</v>
      </c>
      <c r="Q46" s="5">
        <f t="shared" ref="Q46:Q48" si="13">11*P46-O46-N46-F46</f>
        <v>29.453799999999859</v>
      </c>
      <c r="R46" s="5"/>
      <c r="S46" s="1"/>
      <c r="T46" s="1">
        <f t="shared" si="6"/>
        <v>10.999999999999998</v>
      </c>
      <c r="U46" s="1">
        <f t="shared" si="7"/>
        <v>10.031118625780435</v>
      </c>
      <c r="V46" s="1">
        <v>32.937199999999997</v>
      </c>
      <c r="W46" s="1">
        <v>20.602799999999991</v>
      </c>
      <c r="X46" s="1">
        <v>19.883400000000002</v>
      </c>
      <c r="Y46" s="1">
        <v>31.177</v>
      </c>
      <c r="Z46" s="1">
        <v>32.4208</v>
      </c>
      <c r="AA46" s="1">
        <v>41.110799999999998</v>
      </c>
      <c r="AB46" s="1"/>
      <c r="AC46" s="1">
        <f t="shared" si="8"/>
        <v>29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78</v>
      </c>
      <c r="B47" s="1" t="s">
        <v>38</v>
      </c>
      <c r="C47" s="1">
        <v>339</v>
      </c>
      <c r="D47" s="1">
        <v>168</v>
      </c>
      <c r="E47" s="1">
        <v>301</v>
      </c>
      <c r="F47" s="1">
        <v>124</v>
      </c>
      <c r="G47" s="6">
        <v>0.4</v>
      </c>
      <c r="H47" s="1">
        <v>40</v>
      </c>
      <c r="I47" s="1" t="s">
        <v>33</v>
      </c>
      <c r="J47" s="1">
        <v>304</v>
      </c>
      <c r="K47" s="1">
        <f t="shared" si="12"/>
        <v>-3</v>
      </c>
      <c r="L47" s="1">
        <f t="shared" si="3"/>
        <v>301</v>
      </c>
      <c r="M47" s="1"/>
      <c r="N47" s="1">
        <v>181.2</v>
      </c>
      <c r="O47" s="1">
        <v>245.8</v>
      </c>
      <c r="P47" s="1">
        <f t="shared" si="4"/>
        <v>60.2</v>
      </c>
      <c r="Q47" s="5">
        <f t="shared" si="13"/>
        <v>111.20000000000005</v>
      </c>
      <c r="R47" s="5"/>
      <c r="S47" s="1"/>
      <c r="T47" s="1">
        <f t="shared" si="6"/>
        <v>11</v>
      </c>
      <c r="U47" s="1">
        <f t="shared" si="7"/>
        <v>9.1528239202657797</v>
      </c>
      <c r="V47" s="1">
        <v>62</v>
      </c>
      <c r="W47" s="1">
        <v>55.2</v>
      </c>
      <c r="X47" s="1">
        <v>50.4</v>
      </c>
      <c r="Y47" s="1">
        <v>53.6</v>
      </c>
      <c r="Z47" s="1">
        <v>57</v>
      </c>
      <c r="AA47" s="1">
        <v>59</v>
      </c>
      <c r="AB47" s="1"/>
      <c r="AC47" s="1">
        <f t="shared" si="8"/>
        <v>44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79</v>
      </c>
      <c r="B48" s="1" t="s">
        <v>38</v>
      </c>
      <c r="C48" s="1">
        <v>477</v>
      </c>
      <c r="D48" s="1">
        <v>102</v>
      </c>
      <c r="E48" s="1">
        <v>371</v>
      </c>
      <c r="F48" s="1">
        <v>142</v>
      </c>
      <c r="G48" s="6">
        <v>0.4</v>
      </c>
      <c r="H48" s="1">
        <v>45</v>
      </c>
      <c r="I48" s="1" t="s">
        <v>33</v>
      </c>
      <c r="J48" s="1">
        <v>370</v>
      </c>
      <c r="K48" s="1">
        <f t="shared" si="12"/>
        <v>1</v>
      </c>
      <c r="L48" s="1">
        <f t="shared" si="3"/>
        <v>371</v>
      </c>
      <c r="M48" s="1"/>
      <c r="N48" s="1">
        <v>177.6</v>
      </c>
      <c r="O48" s="1">
        <v>355.4</v>
      </c>
      <c r="P48" s="1">
        <f t="shared" si="4"/>
        <v>74.2</v>
      </c>
      <c r="Q48" s="5">
        <f t="shared" si="13"/>
        <v>141.20000000000005</v>
      </c>
      <c r="R48" s="5"/>
      <c r="S48" s="1"/>
      <c r="T48" s="1">
        <f t="shared" si="6"/>
        <v>11</v>
      </c>
      <c r="U48" s="1">
        <f t="shared" si="7"/>
        <v>9.0970350404312672</v>
      </c>
      <c r="V48" s="1">
        <v>74</v>
      </c>
      <c r="W48" s="1">
        <v>63.6</v>
      </c>
      <c r="X48" s="1">
        <v>58.6</v>
      </c>
      <c r="Y48" s="1">
        <v>45.8</v>
      </c>
      <c r="Z48" s="1">
        <v>53.2</v>
      </c>
      <c r="AA48" s="1">
        <v>79.8</v>
      </c>
      <c r="AB48" s="1"/>
      <c r="AC48" s="1">
        <f t="shared" si="8"/>
        <v>56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80</v>
      </c>
      <c r="B49" s="10" t="s">
        <v>32</v>
      </c>
      <c r="C49" s="10"/>
      <c r="D49" s="10">
        <v>51.3</v>
      </c>
      <c r="E49" s="10">
        <v>51.3</v>
      </c>
      <c r="F49" s="10"/>
      <c r="G49" s="11">
        <v>0</v>
      </c>
      <c r="H49" s="10" t="e">
        <v>#N/A</v>
      </c>
      <c r="I49" s="10" t="s">
        <v>50</v>
      </c>
      <c r="J49" s="10">
        <v>51.3</v>
      </c>
      <c r="K49" s="10">
        <f t="shared" si="12"/>
        <v>0</v>
      </c>
      <c r="L49" s="10">
        <f t="shared" si="3"/>
        <v>0</v>
      </c>
      <c r="M49" s="10">
        <v>51.3</v>
      </c>
      <c r="N49" s="10"/>
      <c r="O49" s="10"/>
      <c r="P49" s="10">
        <f t="shared" si="4"/>
        <v>0</v>
      </c>
      <c r="Q49" s="12"/>
      <c r="R49" s="12"/>
      <c r="S49" s="10"/>
      <c r="T49" s="10" t="e">
        <f t="shared" si="6"/>
        <v>#DIV/0!</v>
      </c>
      <c r="U49" s="10" t="e">
        <f t="shared" si="7"/>
        <v>#DIV/0!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/>
      <c r="AC49" s="10">
        <f t="shared" si="8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3" t="s">
        <v>81</v>
      </c>
      <c r="B50" s="13" t="s">
        <v>32</v>
      </c>
      <c r="C50" s="13"/>
      <c r="D50" s="13">
        <v>51.445</v>
      </c>
      <c r="E50" s="13">
        <v>51.445</v>
      </c>
      <c r="F50" s="13"/>
      <c r="G50" s="14">
        <v>0</v>
      </c>
      <c r="H50" s="13" t="e">
        <v>#N/A</v>
      </c>
      <c r="I50" s="13" t="s">
        <v>33</v>
      </c>
      <c r="J50" s="13">
        <v>51.445</v>
      </c>
      <c r="K50" s="13">
        <f t="shared" si="12"/>
        <v>0</v>
      </c>
      <c r="L50" s="13">
        <f t="shared" si="3"/>
        <v>0</v>
      </c>
      <c r="M50" s="13">
        <v>51.445</v>
      </c>
      <c r="N50" s="13"/>
      <c r="O50" s="13"/>
      <c r="P50" s="13">
        <f t="shared" si="4"/>
        <v>0</v>
      </c>
      <c r="Q50" s="15"/>
      <c r="R50" s="15"/>
      <c r="S50" s="13"/>
      <c r="T50" s="13" t="e">
        <f t="shared" si="6"/>
        <v>#DIV/0!</v>
      </c>
      <c r="U50" s="13" t="e">
        <f t="shared" si="7"/>
        <v>#DIV/0!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 t="s">
        <v>39</v>
      </c>
      <c r="AC50" s="13">
        <f t="shared" si="8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3" t="s">
        <v>82</v>
      </c>
      <c r="B51" s="13" t="s">
        <v>38</v>
      </c>
      <c r="C51" s="13"/>
      <c r="D51" s="13">
        <v>36</v>
      </c>
      <c r="E51" s="13">
        <v>36</v>
      </c>
      <c r="F51" s="13"/>
      <c r="G51" s="14">
        <v>0</v>
      </c>
      <c r="H51" s="13">
        <v>40</v>
      </c>
      <c r="I51" s="13" t="s">
        <v>33</v>
      </c>
      <c r="J51" s="13">
        <v>36</v>
      </c>
      <c r="K51" s="13">
        <f t="shared" si="12"/>
        <v>0</v>
      </c>
      <c r="L51" s="13">
        <f t="shared" si="3"/>
        <v>0</v>
      </c>
      <c r="M51" s="13">
        <v>36</v>
      </c>
      <c r="N51" s="13"/>
      <c r="O51" s="13"/>
      <c r="P51" s="13">
        <f t="shared" si="4"/>
        <v>0</v>
      </c>
      <c r="Q51" s="15"/>
      <c r="R51" s="15"/>
      <c r="S51" s="13"/>
      <c r="T51" s="13" t="e">
        <f t="shared" si="6"/>
        <v>#DIV/0!</v>
      </c>
      <c r="U51" s="13" t="e">
        <f t="shared" si="7"/>
        <v>#DIV/0!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 t="s">
        <v>39</v>
      </c>
      <c r="AC51" s="13">
        <f t="shared" si="8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38</v>
      </c>
      <c r="C52" s="1">
        <v>606</v>
      </c>
      <c r="D52" s="1">
        <v>1166</v>
      </c>
      <c r="E52" s="1">
        <v>1049</v>
      </c>
      <c r="F52" s="1">
        <v>586</v>
      </c>
      <c r="G52" s="6">
        <v>0.4</v>
      </c>
      <c r="H52" s="1">
        <v>40</v>
      </c>
      <c r="I52" s="1" t="s">
        <v>33</v>
      </c>
      <c r="J52" s="1">
        <v>1055</v>
      </c>
      <c r="K52" s="1">
        <f t="shared" si="12"/>
        <v>-6</v>
      </c>
      <c r="L52" s="1">
        <f t="shared" si="3"/>
        <v>485</v>
      </c>
      <c r="M52" s="1">
        <v>564</v>
      </c>
      <c r="N52" s="1">
        <v>269.2</v>
      </c>
      <c r="O52" s="1">
        <v>40.799999999999947</v>
      </c>
      <c r="P52" s="1">
        <f t="shared" si="4"/>
        <v>97</v>
      </c>
      <c r="Q52" s="5">
        <f t="shared" ref="Q52:Q54" si="14">11*P52-O52-N52-F52</f>
        <v>171</v>
      </c>
      <c r="R52" s="5"/>
      <c r="S52" s="1"/>
      <c r="T52" s="1">
        <f t="shared" si="6"/>
        <v>11</v>
      </c>
      <c r="U52" s="1">
        <f t="shared" si="7"/>
        <v>9.2371134020618548</v>
      </c>
      <c r="V52" s="1">
        <v>101</v>
      </c>
      <c r="W52" s="1">
        <v>121.2</v>
      </c>
      <c r="X52" s="1">
        <v>119.8</v>
      </c>
      <c r="Y52" s="1">
        <v>120.6</v>
      </c>
      <c r="Z52" s="1">
        <v>120.2</v>
      </c>
      <c r="AA52" s="1">
        <v>115.6</v>
      </c>
      <c r="AB52" s="1"/>
      <c r="AC52" s="1">
        <f t="shared" si="8"/>
        <v>68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32</v>
      </c>
      <c r="C53" s="1">
        <v>62.033000000000001</v>
      </c>
      <c r="D53" s="1">
        <v>215.17400000000001</v>
      </c>
      <c r="E53" s="1">
        <v>122.399</v>
      </c>
      <c r="F53" s="1">
        <v>119.83799999999999</v>
      </c>
      <c r="G53" s="6">
        <v>1</v>
      </c>
      <c r="H53" s="1">
        <v>50</v>
      </c>
      <c r="I53" s="1" t="s">
        <v>33</v>
      </c>
      <c r="J53" s="1">
        <v>139.65</v>
      </c>
      <c r="K53" s="1">
        <f t="shared" si="12"/>
        <v>-17.251000000000005</v>
      </c>
      <c r="L53" s="1">
        <f t="shared" si="3"/>
        <v>122.399</v>
      </c>
      <c r="M53" s="1"/>
      <c r="N53" s="1">
        <v>85.123399999999961</v>
      </c>
      <c r="O53" s="1">
        <v>61.308600000000041</v>
      </c>
      <c r="P53" s="1">
        <f t="shared" si="4"/>
        <v>24.479800000000001</v>
      </c>
      <c r="Q53" s="5">
        <v>10</v>
      </c>
      <c r="R53" s="5"/>
      <c r="S53" s="1"/>
      <c r="T53" s="1">
        <f t="shared" si="6"/>
        <v>11.28563141855734</v>
      </c>
      <c r="U53" s="1">
        <f t="shared" si="7"/>
        <v>10.877131349112329</v>
      </c>
      <c r="V53" s="1">
        <v>28.242599999999999</v>
      </c>
      <c r="W53" s="1">
        <v>28.5014</v>
      </c>
      <c r="X53" s="1">
        <v>26.336200000000002</v>
      </c>
      <c r="Y53" s="1">
        <v>20.440000000000001</v>
      </c>
      <c r="Z53" s="1">
        <v>15.6112</v>
      </c>
      <c r="AA53" s="1">
        <v>14.2646</v>
      </c>
      <c r="AB53" s="1"/>
      <c r="AC53" s="1">
        <f t="shared" si="8"/>
        <v>10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85</v>
      </c>
      <c r="B54" s="1" t="s">
        <v>32</v>
      </c>
      <c r="C54" s="1">
        <v>128.58000000000001</v>
      </c>
      <c r="D54" s="1">
        <v>98.921000000000006</v>
      </c>
      <c r="E54" s="1">
        <v>174.185</v>
      </c>
      <c r="F54" s="1">
        <v>35.954000000000001</v>
      </c>
      <c r="G54" s="6">
        <v>1</v>
      </c>
      <c r="H54" s="1">
        <v>50</v>
      </c>
      <c r="I54" s="1" t="s">
        <v>33</v>
      </c>
      <c r="J54" s="1">
        <v>160.75</v>
      </c>
      <c r="K54" s="1">
        <f t="shared" si="12"/>
        <v>13.435000000000002</v>
      </c>
      <c r="L54" s="1">
        <f t="shared" si="3"/>
        <v>174.185</v>
      </c>
      <c r="M54" s="1"/>
      <c r="N54" s="1"/>
      <c r="O54" s="1">
        <v>219.82599999999999</v>
      </c>
      <c r="P54" s="1">
        <f t="shared" si="4"/>
        <v>34.837000000000003</v>
      </c>
      <c r="Q54" s="5">
        <f t="shared" si="14"/>
        <v>127.42700000000005</v>
      </c>
      <c r="R54" s="5"/>
      <c r="S54" s="1"/>
      <c r="T54" s="1">
        <f t="shared" si="6"/>
        <v>11</v>
      </c>
      <c r="U54" s="1">
        <f t="shared" si="7"/>
        <v>7.342193644688118</v>
      </c>
      <c r="V54" s="1">
        <v>29.8218</v>
      </c>
      <c r="W54" s="1">
        <v>15.0282</v>
      </c>
      <c r="X54" s="1">
        <v>19.393799999999999</v>
      </c>
      <c r="Y54" s="1">
        <v>24.244800000000001</v>
      </c>
      <c r="Z54" s="1">
        <v>20.731200000000001</v>
      </c>
      <c r="AA54" s="1">
        <v>21.937799999999999</v>
      </c>
      <c r="AB54" s="1"/>
      <c r="AC54" s="1">
        <f t="shared" si="8"/>
        <v>127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86</v>
      </c>
      <c r="B55" s="10" t="s">
        <v>32</v>
      </c>
      <c r="C55" s="10"/>
      <c r="D55" s="10">
        <v>35.942</v>
      </c>
      <c r="E55" s="10">
        <v>35.942</v>
      </c>
      <c r="F55" s="10"/>
      <c r="G55" s="11">
        <v>0</v>
      </c>
      <c r="H55" s="10" t="e">
        <v>#N/A</v>
      </c>
      <c r="I55" s="10" t="s">
        <v>50</v>
      </c>
      <c r="J55" s="10">
        <v>35.942</v>
      </c>
      <c r="K55" s="10">
        <f t="shared" si="12"/>
        <v>0</v>
      </c>
      <c r="L55" s="10">
        <f t="shared" si="3"/>
        <v>0</v>
      </c>
      <c r="M55" s="10">
        <v>35.942</v>
      </c>
      <c r="N55" s="10"/>
      <c r="O55" s="10"/>
      <c r="P55" s="10">
        <f t="shared" si="4"/>
        <v>0</v>
      </c>
      <c r="Q55" s="12"/>
      <c r="R55" s="12"/>
      <c r="S55" s="10"/>
      <c r="T55" s="10" t="e">
        <f t="shared" si="6"/>
        <v>#DIV/0!</v>
      </c>
      <c r="U55" s="10" t="e">
        <f t="shared" si="7"/>
        <v>#DIV/0!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/>
      <c r="AC55" s="10">
        <f t="shared" si="8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32</v>
      </c>
      <c r="C56" s="1">
        <v>176.00299999999999</v>
      </c>
      <c r="D56" s="1">
        <v>317.42500000000001</v>
      </c>
      <c r="E56" s="1">
        <v>386.78399999999999</v>
      </c>
      <c r="F56" s="1">
        <v>95.015000000000001</v>
      </c>
      <c r="G56" s="6">
        <v>1</v>
      </c>
      <c r="H56" s="1">
        <v>40</v>
      </c>
      <c r="I56" s="1" t="s">
        <v>33</v>
      </c>
      <c r="J56" s="1">
        <v>382.40600000000001</v>
      </c>
      <c r="K56" s="1">
        <f t="shared" si="12"/>
        <v>4.3779999999999859</v>
      </c>
      <c r="L56" s="1">
        <f t="shared" si="3"/>
        <v>99.337999999999965</v>
      </c>
      <c r="M56" s="1">
        <v>287.44600000000003</v>
      </c>
      <c r="N56" s="1">
        <v>24.530600000000021</v>
      </c>
      <c r="O56" s="1">
        <v>69.107400000000013</v>
      </c>
      <c r="P56" s="1">
        <f t="shared" si="4"/>
        <v>19.867599999999992</v>
      </c>
      <c r="Q56" s="5">
        <f t="shared" ref="Q56" si="15">11*P56-O56-N56-F56</f>
        <v>29.890599999999878</v>
      </c>
      <c r="R56" s="5"/>
      <c r="S56" s="1"/>
      <c r="T56" s="1">
        <f t="shared" si="6"/>
        <v>11</v>
      </c>
      <c r="U56" s="1">
        <f t="shared" si="7"/>
        <v>9.4955102780406335</v>
      </c>
      <c r="V56" s="1">
        <v>19.773399999999999</v>
      </c>
      <c r="W56" s="1">
        <v>19.8916</v>
      </c>
      <c r="X56" s="1">
        <v>20.291599999999999</v>
      </c>
      <c r="Y56" s="1">
        <v>22.3704</v>
      </c>
      <c r="Z56" s="1">
        <v>26.7804</v>
      </c>
      <c r="AA56" s="1">
        <v>22.816600000000001</v>
      </c>
      <c r="AB56" s="1"/>
      <c r="AC56" s="1">
        <f t="shared" si="8"/>
        <v>30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32</v>
      </c>
      <c r="C57" s="1">
        <v>562.88900000000001</v>
      </c>
      <c r="D57" s="1">
        <v>4871.308</v>
      </c>
      <c r="E57" s="1">
        <v>4933.12</v>
      </c>
      <c r="F57" s="1">
        <v>367.84899999999999</v>
      </c>
      <c r="G57" s="6">
        <v>1</v>
      </c>
      <c r="H57" s="1">
        <v>40</v>
      </c>
      <c r="I57" s="1" t="s">
        <v>33</v>
      </c>
      <c r="J57" s="1">
        <v>4930.4679999999998</v>
      </c>
      <c r="K57" s="1">
        <f t="shared" si="12"/>
        <v>2.6520000000000437</v>
      </c>
      <c r="L57" s="1">
        <f t="shared" si="3"/>
        <v>399.65200000000004</v>
      </c>
      <c r="M57" s="1">
        <v>4533.4679999999998</v>
      </c>
      <c r="N57" s="1">
        <v>405.56819999999931</v>
      </c>
      <c r="O57" s="1">
        <v>157.3068000000012</v>
      </c>
      <c r="P57" s="1">
        <f t="shared" si="4"/>
        <v>79.930400000000006</v>
      </c>
      <c r="Q57" s="5"/>
      <c r="R57" s="5"/>
      <c r="S57" s="1"/>
      <c r="T57" s="1">
        <f t="shared" si="6"/>
        <v>11.644180436980179</v>
      </c>
      <c r="U57" s="1">
        <f t="shared" si="7"/>
        <v>11.644180436980179</v>
      </c>
      <c r="V57" s="1">
        <v>97.48280000000004</v>
      </c>
      <c r="W57" s="1">
        <v>116.8121999999999</v>
      </c>
      <c r="X57" s="1">
        <v>101.1232</v>
      </c>
      <c r="Y57" s="1">
        <v>107.95</v>
      </c>
      <c r="Z57" s="1">
        <v>105.6266</v>
      </c>
      <c r="AA57" s="1">
        <v>96.8536</v>
      </c>
      <c r="AB57" s="1"/>
      <c r="AC57" s="1">
        <f t="shared" si="8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32</v>
      </c>
      <c r="C58" s="1">
        <v>38.642000000000003</v>
      </c>
      <c r="D58" s="1">
        <v>328.53699999999998</v>
      </c>
      <c r="E58" s="1">
        <v>312.47699999999998</v>
      </c>
      <c r="F58" s="1">
        <v>45.164000000000001</v>
      </c>
      <c r="G58" s="6">
        <v>1</v>
      </c>
      <c r="H58" s="1">
        <v>40</v>
      </c>
      <c r="I58" s="1" t="s">
        <v>33</v>
      </c>
      <c r="J58" s="1">
        <v>320.37299999999999</v>
      </c>
      <c r="K58" s="1">
        <f t="shared" si="12"/>
        <v>-7.896000000000015</v>
      </c>
      <c r="L58" s="1">
        <f t="shared" si="3"/>
        <v>59.703999999999979</v>
      </c>
      <c r="M58" s="1">
        <v>252.773</v>
      </c>
      <c r="N58" s="1">
        <v>9.0562000000000111</v>
      </c>
      <c r="O58" s="1">
        <v>78.181799999999967</v>
      </c>
      <c r="P58" s="1">
        <f t="shared" si="4"/>
        <v>11.940799999999996</v>
      </c>
      <c r="Q58" s="5"/>
      <c r="R58" s="5"/>
      <c r="S58" s="1"/>
      <c r="T58" s="1">
        <f t="shared" si="6"/>
        <v>11.08820179552459</v>
      </c>
      <c r="U58" s="1">
        <f t="shared" si="7"/>
        <v>11.08820179552459</v>
      </c>
      <c r="V58" s="1">
        <v>13.2402</v>
      </c>
      <c r="W58" s="1">
        <v>10.0632</v>
      </c>
      <c r="X58" s="1">
        <v>10.742599999999999</v>
      </c>
      <c r="Y58" s="1">
        <v>10.2598</v>
      </c>
      <c r="Z58" s="1">
        <v>14.6592</v>
      </c>
      <c r="AA58" s="1">
        <v>22.9514</v>
      </c>
      <c r="AB58" s="1"/>
      <c r="AC58" s="1">
        <f t="shared" si="8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3" t="s">
        <v>90</v>
      </c>
      <c r="B59" s="13" t="s">
        <v>38</v>
      </c>
      <c r="C59" s="13"/>
      <c r="D59" s="13"/>
      <c r="E59" s="13"/>
      <c r="F59" s="13"/>
      <c r="G59" s="14">
        <v>0</v>
      </c>
      <c r="H59" s="13">
        <v>50</v>
      </c>
      <c r="I59" s="13" t="s">
        <v>33</v>
      </c>
      <c r="J59" s="13"/>
      <c r="K59" s="13">
        <f t="shared" si="12"/>
        <v>0</v>
      </c>
      <c r="L59" s="13">
        <f t="shared" si="3"/>
        <v>0</v>
      </c>
      <c r="M59" s="13"/>
      <c r="N59" s="13"/>
      <c r="O59" s="13"/>
      <c r="P59" s="13">
        <f t="shared" si="4"/>
        <v>0</v>
      </c>
      <c r="Q59" s="15"/>
      <c r="R59" s="15"/>
      <c r="S59" s="13"/>
      <c r="T59" s="13" t="e">
        <f t="shared" si="6"/>
        <v>#DIV/0!</v>
      </c>
      <c r="U59" s="13" t="e">
        <f t="shared" si="7"/>
        <v>#DIV/0!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 t="s">
        <v>39</v>
      </c>
      <c r="AC59" s="13">
        <f t="shared" si="8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91</v>
      </c>
      <c r="B60" s="1" t="s">
        <v>32</v>
      </c>
      <c r="C60" s="1">
        <v>277.01600000000002</v>
      </c>
      <c r="D60" s="1">
        <v>209.78800000000001</v>
      </c>
      <c r="E60" s="1">
        <v>328.79700000000003</v>
      </c>
      <c r="F60" s="1">
        <v>144.53899999999999</v>
      </c>
      <c r="G60" s="6">
        <v>1</v>
      </c>
      <c r="H60" s="1">
        <v>40</v>
      </c>
      <c r="I60" s="1" t="s">
        <v>33</v>
      </c>
      <c r="J60" s="1">
        <v>317.92500000000001</v>
      </c>
      <c r="K60" s="1">
        <f t="shared" si="12"/>
        <v>10.872000000000014</v>
      </c>
      <c r="L60" s="1">
        <f t="shared" si="3"/>
        <v>224.57200000000003</v>
      </c>
      <c r="M60" s="1">
        <v>104.22499999999999</v>
      </c>
      <c r="N60" s="1">
        <v>43.837399999999889</v>
      </c>
      <c r="O60" s="1">
        <v>222.62460000000021</v>
      </c>
      <c r="P60" s="1">
        <f t="shared" si="4"/>
        <v>44.914400000000008</v>
      </c>
      <c r="Q60" s="5">
        <f t="shared" ref="Q60:Q62" si="16">11*P60-O60-N60-F60</f>
        <v>83.057399999999973</v>
      </c>
      <c r="R60" s="5"/>
      <c r="S60" s="1"/>
      <c r="T60" s="1">
        <f t="shared" si="6"/>
        <v>11</v>
      </c>
      <c r="U60" s="1">
        <f t="shared" si="7"/>
        <v>9.1507623390271284</v>
      </c>
      <c r="V60" s="1">
        <v>43.269399999999997</v>
      </c>
      <c r="W60" s="1">
        <v>37.981399999999987</v>
      </c>
      <c r="X60" s="1">
        <v>38.742600000000003</v>
      </c>
      <c r="Y60" s="1">
        <v>47.409599999999998</v>
      </c>
      <c r="Z60" s="1">
        <v>46.1036</v>
      </c>
      <c r="AA60" s="1">
        <v>37.316200000000002</v>
      </c>
      <c r="AB60" s="1"/>
      <c r="AC60" s="1">
        <f t="shared" si="8"/>
        <v>83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92</v>
      </c>
      <c r="B61" s="1" t="s">
        <v>38</v>
      </c>
      <c r="C61" s="1">
        <v>380</v>
      </c>
      <c r="D61" s="1">
        <v>426</v>
      </c>
      <c r="E61" s="1">
        <v>502</v>
      </c>
      <c r="F61" s="1">
        <v>205</v>
      </c>
      <c r="G61" s="6">
        <v>0.4</v>
      </c>
      <c r="H61" s="1">
        <v>40</v>
      </c>
      <c r="I61" s="1" t="s">
        <v>33</v>
      </c>
      <c r="J61" s="1">
        <v>504</v>
      </c>
      <c r="K61" s="1">
        <f t="shared" si="12"/>
        <v>-2</v>
      </c>
      <c r="L61" s="1">
        <f t="shared" si="3"/>
        <v>370</v>
      </c>
      <c r="M61" s="1">
        <v>132</v>
      </c>
      <c r="N61" s="1">
        <v>205.8</v>
      </c>
      <c r="O61" s="1">
        <v>224.2</v>
      </c>
      <c r="P61" s="1">
        <f t="shared" si="4"/>
        <v>74</v>
      </c>
      <c r="Q61" s="5">
        <f t="shared" si="16"/>
        <v>178.99999999999994</v>
      </c>
      <c r="R61" s="5"/>
      <c r="S61" s="1"/>
      <c r="T61" s="1">
        <f t="shared" si="6"/>
        <v>11</v>
      </c>
      <c r="U61" s="1">
        <f t="shared" si="7"/>
        <v>8.5810810810810807</v>
      </c>
      <c r="V61" s="1">
        <v>73.400000000000006</v>
      </c>
      <c r="W61" s="1">
        <v>71.8</v>
      </c>
      <c r="X61" s="1">
        <v>67.599999999999994</v>
      </c>
      <c r="Y61" s="1">
        <v>71.8</v>
      </c>
      <c r="Z61" s="1">
        <v>72.2</v>
      </c>
      <c r="AA61" s="1">
        <v>62</v>
      </c>
      <c r="AB61" s="1"/>
      <c r="AC61" s="1">
        <f t="shared" si="8"/>
        <v>72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93</v>
      </c>
      <c r="B62" s="1" t="s">
        <v>38</v>
      </c>
      <c r="C62" s="1">
        <v>381</v>
      </c>
      <c r="D62" s="1">
        <v>258</v>
      </c>
      <c r="E62" s="1">
        <v>396</v>
      </c>
      <c r="F62" s="1">
        <v>171</v>
      </c>
      <c r="G62" s="6">
        <v>0.4</v>
      </c>
      <c r="H62" s="1">
        <v>40</v>
      </c>
      <c r="I62" s="1" t="s">
        <v>33</v>
      </c>
      <c r="J62" s="1">
        <v>392</v>
      </c>
      <c r="K62" s="1">
        <f t="shared" si="12"/>
        <v>4</v>
      </c>
      <c r="L62" s="1">
        <f t="shared" si="3"/>
        <v>396</v>
      </c>
      <c r="M62" s="1"/>
      <c r="N62" s="1">
        <v>13.400000000000089</v>
      </c>
      <c r="O62" s="1">
        <v>517.59999999999991</v>
      </c>
      <c r="P62" s="1">
        <f t="shared" si="4"/>
        <v>79.2</v>
      </c>
      <c r="Q62" s="5">
        <f t="shared" si="16"/>
        <v>169.20000000000005</v>
      </c>
      <c r="R62" s="5"/>
      <c r="S62" s="1"/>
      <c r="T62" s="1">
        <f t="shared" si="6"/>
        <v>11</v>
      </c>
      <c r="U62" s="1">
        <f t="shared" si="7"/>
        <v>8.8636363636363633</v>
      </c>
      <c r="V62" s="1">
        <v>77.599999999999994</v>
      </c>
      <c r="W62" s="1">
        <v>52.8</v>
      </c>
      <c r="X62" s="1">
        <v>50.2</v>
      </c>
      <c r="Y62" s="1">
        <v>75.599999999999994</v>
      </c>
      <c r="Z62" s="1">
        <v>80.599999999999994</v>
      </c>
      <c r="AA62" s="1">
        <v>70</v>
      </c>
      <c r="AB62" s="1"/>
      <c r="AC62" s="1">
        <f t="shared" si="8"/>
        <v>68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94</v>
      </c>
      <c r="B63" s="13" t="s">
        <v>32</v>
      </c>
      <c r="C63" s="13"/>
      <c r="D63" s="13"/>
      <c r="E63" s="13"/>
      <c r="F63" s="13"/>
      <c r="G63" s="14">
        <v>0</v>
      </c>
      <c r="H63" s="13">
        <v>55</v>
      </c>
      <c r="I63" s="13" t="s">
        <v>33</v>
      </c>
      <c r="J63" s="13"/>
      <c r="K63" s="13">
        <f t="shared" si="12"/>
        <v>0</v>
      </c>
      <c r="L63" s="13">
        <f t="shared" si="3"/>
        <v>0</v>
      </c>
      <c r="M63" s="13"/>
      <c r="N63" s="13"/>
      <c r="O63" s="13"/>
      <c r="P63" s="13">
        <f t="shared" si="4"/>
        <v>0</v>
      </c>
      <c r="Q63" s="15"/>
      <c r="R63" s="15"/>
      <c r="S63" s="13"/>
      <c r="T63" s="13" t="e">
        <f t="shared" si="6"/>
        <v>#DIV/0!</v>
      </c>
      <c r="U63" s="13" t="e">
        <f t="shared" si="7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 t="s">
        <v>39</v>
      </c>
      <c r="AC63" s="13">
        <f t="shared" si="8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95</v>
      </c>
      <c r="B64" s="1" t="s">
        <v>32</v>
      </c>
      <c r="C64" s="1">
        <v>83.463999999999999</v>
      </c>
      <c r="D64" s="1">
        <v>225.869</v>
      </c>
      <c r="E64" s="1">
        <v>168.95699999999999</v>
      </c>
      <c r="F64" s="1">
        <v>104.705</v>
      </c>
      <c r="G64" s="6">
        <v>1</v>
      </c>
      <c r="H64" s="1">
        <v>50</v>
      </c>
      <c r="I64" s="1" t="s">
        <v>33</v>
      </c>
      <c r="J64" s="1">
        <v>155.96</v>
      </c>
      <c r="K64" s="1">
        <f t="shared" si="12"/>
        <v>12.996999999999986</v>
      </c>
      <c r="L64" s="1">
        <f t="shared" si="3"/>
        <v>168.95699999999999</v>
      </c>
      <c r="M64" s="1"/>
      <c r="N64" s="1">
        <v>67.3476</v>
      </c>
      <c r="O64" s="1">
        <v>112.5564</v>
      </c>
      <c r="P64" s="1">
        <f t="shared" si="4"/>
        <v>33.791399999999996</v>
      </c>
      <c r="Q64" s="5">
        <f>11*P64-O64-N64-F64</f>
        <v>87.096399999999946</v>
      </c>
      <c r="R64" s="5"/>
      <c r="S64" s="1"/>
      <c r="T64" s="1">
        <f t="shared" si="6"/>
        <v>11</v>
      </c>
      <c r="U64" s="1">
        <f t="shared" si="7"/>
        <v>8.4225276253721368</v>
      </c>
      <c r="V64" s="1">
        <v>32.6158</v>
      </c>
      <c r="W64" s="1">
        <v>31.732600000000001</v>
      </c>
      <c r="X64" s="1">
        <v>31.738199999999999</v>
      </c>
      <c r="Y64" s="1">
        <v>27.407</v>
      </c>
      <c r="Z64" s="1">
        <v>19.986799999999999</v>
      </c>
      <c r="AA64" s="1">
        <v>22.723600000000001</v>
      </c>
      <c r="AB64" s="1"/>
      <c r="AC64" s="1">
        <f t="shared" si="8"/>
        <v>87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96</v>
      </c>
      <c r="B65" s="13" t="s">
        <v>32</v>
      </c>
      <c r="C65" s="13"/>
      <c r="D65" s="13"/>
      <c r="E65" s="13"/>
      <c r="F65" s="13"/>
      <c r="G65" s="14">
        <v>0</v>
      </c>
      <c r="H65" s="13">
        <v>50</v>
      </c>
      <c r="I65" s="13" t="s">
        <v>33</v>
      </c>
      <c r="J65" s="13"/>
      <c r="K65" s="13">
        <f t="shared" si="12"/>
        <v>0</v>
      </c>
      <c r="L65" s="13">
        <f t="shared" si="3"/>
        <v>0</v>
      </c>
      <c r="M65" s="13"/>
      <c r="N65" s="13"/>
      <c r="O65" s="13"/>
      <c r="P65" s="13">
        <f t="shared" si="4"/>
        <v>0</v>
      </c>
      <c r="Q65" s="15"/>
      <c r="R65" s="15"/>
      <c r="S65" s="13"/>
      <c r="T65" s="13" t="e">
        <f t="shared" si="6"/>
        <v>#DIV/0!</v>
      </c>
      <c r="U65" s="13" t="e">
        <f t="shared" si="7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 t="s">
        <v>39</v>
      </c>
      <c r="AC65" s="13">
        <f t="shared" si="8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97</v>
      </c>
      <c r="B66" s="13" t="s">
        <v>38</v>
      </c>
      <c r="C66" s="13"/>
      <c r="D66" s="13"/>
      <c r="E66" s="13"/>
      <c r="F66" s="13"/>
      <c r="G66" s="14">
        <v>0</v>
      </c>
      <c r="H66" s="13">
        <v>50</v>
      </c>
      <c r="I66" s="13" t="s">
        <v>33</v>
      </c>
      <c r="J66" s="13"/>
      <c r="K66" s="13">
        <f t="shared" si="12"/>
        <v>0</v>
      </c>
      <c r="L66" s="13">
        <f t="shared" si="3"/>
        <v>0</v>
      </c>
      <c r="M66" s="13"/>
      <c r="N66" s="13"/>
      <c r="O66" s="13"/>
      <c r="P66" s="13">
        <f t="shared" si="4"/>
        <v>0</v>
      </c>
      <c r="Q66" s="15"/>
      <c r="R66" s="15"/>
      <c r="S66" s="13"/>
      <c r="T66" s="13" t="e">
        <f t="shared" si="6"/>
        <v>#DIV/0!</v>
      </c>
      <c r="U66" s="13" t="e">
        <f t="shared" si="7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 t="s">
        <v>39</v>
      </c>
      <c r="AC66" s="13">
        <f t="shared" si="8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98</v>
      </c>
      <c r="B67" s="10" t="s">
        <v>32</v>
      </c>
      <c r="C67" s="10"/>
      <c r="D67" s="10">
        <v>143.84</v>
      </c>
      <c r="E67" s="10">
        <v>143.84</v>
      </c>
      <c r="F67" s="10"/>
      <c r="G67" s="11">
        <v>0</v>
      </c>
      <c r="H67" s="10" t="e">
        <v>#N/A</v>
      </c>
      <c r="I67" s="10" t="s">
        <v>50</v>
      </c>
      <c r="J67" s="10">
        <v>143.84</v>
      </c>
      <c r="K67" s="10">
        <f t="shared" si="12"/>
        <v>0</v>
      </c>
      <c r="L67" s="10">
        <f t="shared" si="3"/>
        <v>0</v>
      </c>
      <c r="M67" s="10">
        <v>143.84</v>
      </c>
      <c r="N67" s="10"/>
      <c r="O67" s="10"/>
      <c r="P67" s="10">
        <f t="shared" si="4"/>
        <v>0</v>
      </c>
      <c r="Q67" s="12"/>
      <c r="R67" s="12"/>
      <c r="S67" s="10"/>
      <c r="T67" s="10" t="e">
        <f t="shared" si="6"/>
        <v>#DIV/0!</v>
      </c>
      <c r="U67" s="10" t="e">
        <f t="shared" si="7"/>
        <v>#DIV/0!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/>
      <c r="AC67" s="10">
        <f t="shared" si="8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99</v>
      </c>
      <c r="B68" s="1" t="s">
        <v>38</v>
      </c>
      <c r="C68" s="1">
        <v>663</v>
      </c>
      <c r="D68" s="1">
        <v>1344</v>
      </c>
      <c r="E68" s="1">
        <v>1404</v>
      </c>
      <c r="F68" s="1">
        <v>427</v>
      </c>
      <c r="G68" s="6">
        <v>0.4</v>
      </c>
      <c r="H68" s="1">
        <v>40</v>
      </c>
      <c r="I68" s="1" t="s">
        <v>33</v>
      </c>
      <c r="J68" s="1">
        <v>1411</v>
      </c>
      <c r="K68" s="1">
        <f t="shared" si="12"/>
        <v>-7</v>
      </c>
      <c r="L68" s="1">
        <f t="shared" si="3"/>
        <v>654</v>
      </c>
      <c r="M68" s="1">
        <v>750</v>
      </c>
      <c r="N68" s="1">
        <v>401.80000000000018</v>
      </c>
      <c r="O68" s="1">
        <v>396.19999999999982</v>
      </c>
      <c r="P68" s="1">
        <f t="shared" si="4"/>
        <v>130.80000000000001</v>
      </c>
      <c r="Q68" s="5">
        <f t="shared" ref="Q68:Q71" si="17">11*P68-O68-N68-F68</f>
        <v>213.80000000000018</v>
      </c>
      <c r="R68" s="5"/>
      <c r="S68" s="1"/>
      <c r="T68" s="1">
        <f t="shared" si="6"/>
        <v>11</v>
      </c>
      <c r="U68" s="1">
        <f t="shared" si="7"/>
        <v>9.3654434250764513</v>
      </c>
      <c r="V68" s="1">
        <v>136.80000000000001</v>
      </c>
      <c r="W68" s="1">
        <v>135.80000000000001</v>
      </c>
      <c r="X68" s="1">
        <v>126.6</v>
      </c>
      <c r="Y68" s="1">
        <v>133</v>
      </c>
      <c r="Z68" s="1">
        <v>132.19999999999999</v>
      </c>
      <c r="AA68" s="1">
        <v>148.80000000000001</v>
      </c>
      <c r="AB68" s="1"/>
      <c r="AC68" s="1">
        <f t="shared" si="8"/>
        <v>86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100</v>
      </c>
      <c r="B69" s="1" t="s">
        <v>38</v>
      </c>
      <c r="C69" s="1">
        <v>296</v>
      </c>
      <c r="D69" s="1">
        <v>1452</v>
      </c>
      <c r="E69" s="1">
        <v>1228</v>
      </c>
      <c r="F69" s="1">
        <v>385</v>
      </c>
      <c r="G69" s="6">
        <v>0.4</v>
      </c>
      <c r="H69" s="1">
        <v>40</v>
      </c>
      <c r="I69" s="1" t="s">
        <v>33</v>
      </c>
      <c r="J69" s="1">
        <v>1255</v>
      </c>
      <c r="K69" s="1">
        <f t="shared" si="12"/>
        <v>-27</v>
      </c>
      <c r="L69" s="1">
        <f t="shared" si="3"/>
        <v>508</v>
      </c>
      <c r="M69" s="1">
        <v>720</v>
      </c>
      <c r="N69" s="1">
        <v>304.8</v>
      </c>
      <c r="O69" s="1">
        <v>289.2</v>
      </c>
      <c r="P69" s="1">
        <f t="shared" si="4"/>
        <v>101.6</v>
      </c>
      <c r="Q69" s="5">
        <f t="shared" si="17"/>
        <v>138.59999999999991</v>
      </c>
      <c r="R69" s="5"/>
      <c r="S69" s="1"/>
      <c r="T69" s="1">
        <f t="shared" si="6"/>
        <v>11</v>
      </c>
      <c r="U69" s="1">
        <f t="shared" si="7"/>
        <v>9.6358267716535444</v>
      </c>
      <c r="V69" s="1">
        <v>108</v>
      </c>
      <c r="W69" s="1">
        <v>108.8</v>
      </c>
      <c r="X69" s="1">
        <v>102.4</v>
      </c>
      <c r="Y69" s="1">
        <v>108.6</v>
      </c>
      <c r="Z69" s="1">
        <v>110.6</v>
      </c>
      <c r="AA69" s="1">
        <v>112.6</v>
      </c>
      <c r="AB69" s="1"/>
      <c r="AC69" s="1">
        <f t="shared" si="8"/>
        <v>55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101</v>
      </c>
      <c r="B70" s="1" t="s">
        <v>32</v>
      </c>
      <c r="C70" s="1">
        <v>200.27699999999999</v>
      </c>
      <c r="D70" s="1">
        <v>371.67</v>
      </c>
      <c r="E70" s="1">
        <v>371.89699999999999</v>
      </c>
      <c r="F70" s="1">
        <v>168.81200000000001</v>
      </c>
      <c r="G70" s="6">
        <v>1</v>
      </c>
      <c r="H70" s="1">
        <v>40</v>
      </c>
      <c r="I70" s="1" t="s">
        <v>33</v>
      </c>
      <c r="J70" s="1">
        <v>366.74299999999999</v>
      </c>
      <c r="K70" s="1">
        <f t="shared" ref="K70:K101" si="18">E70-J70</f>
        <v>5.1539999999999964</v>
      </c>
      <c r="L70" s="1">
        <f t="shared" si="3"/>
        <v>166.554</v>
      </c>
      <c r="M70" s="1">
        <v>205.34299999999999</v>
      </c>
      <c r="N70" s="1">
        <v>59.999000000000137</v>
      </c>
      <c r="O70" s="1">
        <v>107.73899999999981</v>
      </c>
      <c r="P70" s="1">
        <f t="shared" si="4"/>
        <v>33.3108</v>
      </c>
      <c r="Q70" s="5">
        <f t="shared" si="17"/>
        <v>29.868800000000078</v>
      </c>
      <c r="R70" s="5"/>
      <c r="S70" s="1"/>
      <c r="T70" s="1">
        <f t="shared" si="6"/>
        <v>11</v>
      </c>
      <c r="U70" s="1">
        <f t="shared" si="7"/>
        <v>10.103329850979261</v>
      </c>
      <c r="V70" s="1">
        <v>35.132599999999996</v>
      </c>
      <c r="W70" s="1">
        <v>36.152999999999999</v>
      </c>
      <c r="X70" s="1">
        <v>36.157799999999988</v>
      </c>
      <c r="Y70" s="1">
        <v>37.070399999999999</v>
      </c>
      <c r="Z70" s="1">
        <v>36.664999999999999</v>
      </c>
      <c r="AA70" s="1">
        <v>38.027199999999993</v>
      </c>
      <c r="AB70" s="1"/>
      <c r="AC70" s="1">
        <f t="shared" si="8"/>
        <v>30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102</v>
      </c>
      <c r="B71" s="1" t="s">
        <v>32</v>
      </c>
      <c r="C71" s="1">
        <v>105.773</v>
      </c>
      <c r="D71" s="1">
        <v>370.733</v>
      </c>
      <c r="E71" s="1">
        <v>321.42899999999997</v>
      </c>
      <c r="F71" s="1">
        <v>133.90899999999999</v>
      </c>
      <c r="G71" s="6">
        <v>1</v>
      </c>
      <c r="H71" s="1">
        <v>40</v>
      </c>
      <c r="I71" s="1" t="s">
        <v>33</v>
      </c>
      <c r="J71" s="1">
        <v>316.81400000000002</v>
      </c>
      <c r="K71" s="1">
        <f t="shared" si="18"/>
        <v>4.6149999999999523</v>
      </c>
      <c r="L71" s="1">
        <f t="shared" ref="L71:L101" si="19">E71-M71</f>
        <v>111.71499999999997</v>
      </c>
      <c r="M71" s="1">
        <v>209.714</v>
      </c>
      <c r="N71" s="1">
        <v>34.101799999999983</v>
      </c>
      <c r="O71" s="1">
        <v>64.239200000000039</v>
      </c>
      <c r="P71" s="1">
        <f t="shared" ref="P71:P101" si="20">L71/5</f>
        <v>22.342999999999996</v>
      </c>
      <c r="Q71" s="5">
        <f t="shared" si="17"/>
        <v>13.522999999999968</v>
      </c>
      <c r="R71" s="5"/>
      <c r="S71" s="1"/>
      <c r="T71" s="1">
        <f t="shared" ref="T71:T101" si="21">(F71+N71+O71+Q71)/P71</f>
        <v>11</v>
      </c>
      <c r="U71" s="1">
        <f t="shared" ref="U71:U101" si="22">(F71+N71+O71)/P71</f>
        <v>10.39475450924227</v>
      </c>
      <c r="V71" s="1">
        <v>24.125</v>
      </c>
      <c r="W71" s="1">
        <v>25.1418</v>
      </c>
      <c r="X71" s="1">
        <v>25.954599999999999</v>
      </c>
      <c r="Y71" s="1">
        <v>27.853000000000002</v>
      </c>
      <c r="Z71" s="1">
        <v>23.9344</v>
      </c>
      <c r="AA71" s="1">
        <v>19.409800000000001</v>
      </c>
      <c r="AB71" s="1"/>
      <c r="AC71" s="1">
        <f t="shared" ref="AC71:AC101" si="23">ROUND(Q71*G71,0)</f>
        <v>14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103</v>
      </c>
      <c r="B72" s="10" t="s">
        <v>32</v>
      </c>
      <c r="C72" s="10"/>
      <c r="D72" s="10">
        <v>303.74700000000001</v>
      </c>
      <c r="E72" s="10">
        <v>303.74700000000001</v>
      </c>
      <c r="F72" s="10"/>
      <c r="G72" s="11">
        <v>0</v>
      </c>
      <c r="H72" s="10" t="e">
        <v>#N/A</v>
      </c>
      <c r="I72" s="10" t="s">
        <v>50</v>
      </c>
      <c r="J72" s="10">
        <v>303.74700000000001</v>
      </c>
      <c r="K72" s="10">
        <f t="shared" si="18"/>
        <v>0</v>
      </c>
      <c r="L72" s="10">
        <f t="shared" si="19"/>
        <v>0</v>
      </c>
      <c r="M72" s="10">
        <v>303.74700000000001</v>
      </c>
      <c r="N72" s="10"/>
      <c r="O72" s="10"/>
      <c r="P72" s="10">
        <f t="shared" si="20"/>
        <v>0</v>
      </c>
      <c r="Q72" s="12"/>
      <c r="R72" s="12"/>
      <c r="S72" s="10"/>
      <c r="T72" s="10" t="e">
        <f t="shared" si="21"/>
        <v>#DIV/0!</v>
      </c>
      <c r="U72" s="10" t="e">
        <f t="shared" si="22"/>
        <v>#DIV/0!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/>
      <c r="AC72" s="10">
        <f t="shared" si="23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104</v>
      </c>
      <c r="B73" s="13" t="s">
        <v>32</v>
      </c>
      <c r="C73" s="13"/>
      <c r="D73" s="13">
        <v>225.595</v>
      </c>
      <c r="E73" s="13">
        <v>225.595</v>
      </c>
      <c r="F73" s="13"/>
      <c r="G73" s="14">
        <v>0</v>
      </c>
      <c r="H73" s="13">
        <v>40</v>
      </c>
      <c r="I73" s="13" t="s">
        <v>33</v>
      </c>
      <c r="J73" s="13">
        <v>225.595</v>
      </c>
      <c r="K73" s="13">
        <f t="shared" si="18"/>
        <v>0</v>
      </c>
      <c r="L73" s="13">
        <f t="shared" si="19"/>
        <v>0</v>
      </c>
      <c r="M73" s="13">
        <v>225.595</v>
      </c>
      <c r="N73" s="13"/>
      <c r="O73" s="13"/>
      <c r="P73" s="13">
        <f t="shared" si="20"/>
        <v>0</v>
      </c>
      <c r="Q73" s="15"/>
      <c r="R73" s="15"/>
      <c r="S73" s="13"/>
      <c r="T73" s="13" t="e">
        <f t="shared" si="21"/>
        <v>#DIV/0!</v>
      </c>
      <c r="U73" s="13" t="e">
        <f t="shared" si="22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 t="s">
        <v>39</v>
      </c>
      <c r="AC73" s="13">
        <f t="shared" si="2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105</v>
      </c>
      <c r="B74" s="10" t="s">
        <v>38</v>
      </c>
      <c r="C74" s="10"/>
      <c r="D74" s="10">
        <v>24</v>
      </c>
      <c r="E74" s="10">
        <v>24</v>
      </c>
      <c r="F74" s="10"/>
      <c r="G74" s="11">
        <v>0</v>
      </c>
      <c r="H74" s="10" t="e">
        <v>#N/A</v>
      </c>
      <c r="I74" s="10" t="s">
        <v>50</v>
      </c>
      <c r="J74" s="10">
        <v>24</v>
      </c>
      <c r="K74" s="10">
        <f t="shared" si="18"/>
        <v>0</v>
      </c>
      <c r="L74" s="10">
        <f t="shared" si="19"/>
        <v>0</v>
      </c>
      <c r="M74" s="10">
        <v>24</v>
      </c>
      <c r="N74" s="10"/>
      <c r="O74" s="10"/>
      <c r="P74" s="10">
        <f t="shared" si="20"/>
        <v>0</v>
      </c>
      <c r="Q74" s="12"/>
      <c r="R74" s="12"/>
      <c r="S74" s="10"/>
      <c r="T74" s="10" t="e">
        <f t="shared" si="21"/>
        <v>#DIV/0!</v>
      </c>
      <c r="U74" s="10" t="e">
        <f t="shared" si="22"/>
        <v>#DIV/0!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/>
      <c r="AC74" s="10">
        <f t="shared" si="2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106</v>
      </c>
      <c r="B75" s="1" t="s">
        <v>32</v>
      </c>
      <c r="C75" s="1">
        <v>143.32900000000001</v>
      </c>
      <c r="D75" s="1"/>
      <c r="E75" s="1">
        <v>82.463999999999999</v>
      </c>
      <c r="F75" s="1">
        <v>24.253</v>
      </c>
      <c r="G75" s="6">
        <v>1</v>
      </c>
      <c r="H75" s="1">
        <v>30</v>
      </c>
      <c r="I75" s="1" t="s">
        <v>33</v>
      </c>
      <c r="J75" s="1">
        <v>88</v>
      </c>
      <c r="K75" s="1">
        <f t="shared" si="18"/>
        <v>-5.5360000000000014</v>
      </c>
      <c r="L75" s="1">
        <f t="shared" si="19"/>
        <v>82.463999999999999</v>
      </c>
      <c r="M75" s="1"/>
      <c r="N75" s="1">
        <v>89.725999999999999</v>
      </c>
      <c r="O75" s="1">
        <v>76.428100000000001</v>
      </c>
      <c r="P75" s="1">
        <f t="shared" si="20"/>
        <v>16.492799999999999</v>
      </c>
      <c r="Q75" s="5"/>
      <c r="R75" s="5"/>
      <c r="S75" s="1"/>
      <c r="T75" s="1">
        <f t="shared" si="21"/>
        <v>11.544862000388049</v>
      </c>
      <c r="U75" s="1">
        <f t="shared" si="22"/>
        <v>11.544862000388049</v>
      </c>
      <c r="V75" s="1">
        <v>20.877800000000001</v>
      </c>
      <c r="W75" s="1">
        <v>18.433</v>
      </c>
      <c r="X75" s="1">
        <v>14.154999999999999</v>
      </c>
      <c r="Y75" s="1">
        <v>18.895199999999999</v>
      </c>
      <c r="Z75" s="1">
        <v>22.3658</v>
      </c>
      <c r="AA75" s="1">
        <v>17.118200000000002</v>
      </c>
      <c r="AB75" s="1"/>
      <c r="AC75" s="1">
        <f t="shared" si="23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107</v>
      </c>
      <c r="B76" s="13" t="s">
        <v>38</v>
      </c>
      <c r="C76" s="13"/>
      <c r="D76" s="13"/>
      <c r="E76" s="13"/>
      <c r="F76" s="13"/>
      <c r="G76" s="14">
        <v>0</v>
      </c>
      <c r="H76" s="13">
        <v>55</v>
      </c>
      <c r="I76" s="13" t="s">
        <v>33</v>
      </c>
      <c r="J76" s="13"/>
      <c r="K76" s="13">
        <f t="shared" si="18"/>
        <v>0</v>
      </c>
      <c r="L76" s="13">
        <f t="shared" si="19"/>
        <v>0</v>
      </c>
      <c r="M76" s="13"/>
      <c r="N76" s="13"/>
      <c r="O76" s="13"/>
      <c r="P76" s="13">
        <f t="shared" si="20"/>
        <v>0</v>
      </c>
      <c r="Q76" s="15"/>
      <c r="R76" s="15"/>
      <c r="S76" s="13"/>
      <c r="T76" s="13" t="e">
        <f t="shared" si="21"/>
        <v>#DIV/0!</v>
      </c>
      <c r="U76" s="13" t="e">
        <f t="shared" si="22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 t="s">
        <v>39</v>
      </c>
      <c r="AC76" s="13">
        <f t="shared" si="23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108</v>
      </c>
      <c r="B77" s="13" t="s">
        <v>38</v>
      </c>
      <c r="C77" s="13"/>
      <c r="D77" s="13"/>
      <c r="E77" s="13"/>
      <c r="F77" s="13"/>
      <c r="G77" s="14">
        <v>0</v>
      </c>
      <c r="H77" s="13" t="e">
        <v>#N/A</v>
      </c>
      <c r="I77" s="13" t="s">
        <v>33</v>
      </c>
      <c r="J77" s="13"/>
      <c r="K77" s="13">
        <f t="shared" si="18"/>
        <v>0</v>
      </c>
      <c r="L77" s="13">
        <f t="shared" si="19"/>
        <v>0</v>
      </c>
      <c r="M77" s="13"/>
      <c r="N77" s="13"/>
      <c r="O77" s="13"/>
      <c r="P77" s="13">
        <f t="shared" si="20"/>
        <v>0</v>
      </c>
      <c r="Q77" s="15"/>
      <c r="R77" s="15"/>
      <c r="S77" s="13"/>
      <c r="T77" s="13" t="e">
        <f t="shared" si="21"/>
        <v>#DIV/0!</v>
      </c>
      <c r="U77" s="13" t="e">
        <f t="shared" si="22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39</v>
      </c>
      <c r="AC77" s="13">
        <f t="shared" si="23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109</v>
      </c>
      <c r="B78" s="13" t="s">
        <v>38</v>
      </c>
      <c r="C78" s="13"/>
      <c r="D78" s="13"/>
      <c r="E78" s="13"/>
      <c r="F78" s="13"/>
      <c r="G78" s="14">
        <v>0</v>
      </c>
      <c r="H78" s="13">
        <v>50</v>
      </c>
      <c r="I78" s="13" t="s">
        <v>33</v>
      </c>
      <c r="J78" s="13"/>
      <c r="K78" s="13">
        <f t="shared" si="18"/>
        <v>0</v>
      </c>
      <c r="L78" s="13">
        <f t="shared" si="19"/>
        <v>0</v>
      </c>
      <c r="M78" s="13"/>
      <c r="N78" s="13"/>
      <c r="O78" s="13"/>
      <c r="P78" s="13">
        <f t="shared" si="20"/>
        <v>0</v>
      </c>
      <c r="Q78" s="15"/>
      <c r="R78" s="15"/>
      <c r="S78" s="13"/>
      <c r="T78" s="13" t="e">
        <f t="shared" si="21"/>
        <v>#DIV/0!</v>
      </c>
      <c r="U78" s="13" t="e">
        <f t="shared" si="22"/>
        <v>#DIV/0!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 t="s">
        <v>39</v>
      </c>
      <c r="AC78" s="13">
        <f t="shared" si="23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110</v>
      </c>
      <c r="B79" s="13" t="s">
        <v>38</v>
      </c>
      <c r="C79" s="13"/>
      <c r="D79" s="13"/>
      <c r="E79" s="13"/>
      <c r="F79" s="13"/>
      <c r="G79" s="14">
        <v>0</v>
      </c>
      <c r="H79" s="13">
        <v>30</v>
      </c>
      <c r="I79" s="13" t="s">
        <v>33</v>
      </c>
      <c r="J79" s="13"/>
      <c r="K79" s="13">
        <f t="shared" si="18"/>
        <v>0</v>
      </c>
      <c r="L79" s="13">
        <f t="shared" si="19"/>
        <v>0</v>
      </c>
      <c r="M79" s="13"/>
      <c r="N79" s="13"/>
      <c r="O79" s="13"/>
      <c r="P79" s="13">
        <f t="shared" si="20"/>
        <v>0</v>
      </c>
      <c r="Q79" s="15"/>
      <c r="R79" s="15"/>
      <c r="S79" s="13"/>
      <c r="T79" s="13" t="e">
        <f t="shared" si="21"/>
        <v>#DIV/0!</v>
      </c>
      <c r="U79" s="13" t="e">
        <f t="shared" si="22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 t="s">
        <v>39</v>
      </c>
      <c r="AC79" s="13">
        <f t="shared" si="23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111</v>
      </c>
      <c r="B80" s="13" t="s">
        <v>38</v>
      </c>
      <c r="C80" s="13"/>
      <c r="D80" s="13"/>
      <c r="E80" s="13"/>
      <c r="F80" s="13"/>
      <c r="G80" s="14">
        <v>0</v>
      </c>
      <c r="H80" s="13">
        <v>55</v>
      </c>
      <c r="I80" s="13" t="s">
        <v>33</v>
      </c>
      <c r="J80" s="13"/>
      <c r="K80" s="13">
        <f t="shared" si="18"/>
        <v>0</v>
      </c>
      <c r="L80" s="13">
        <f t="shared" si="19"/>
        <v>0</v>
      </c>
      <c r="M80" s="13"/>
      <c r="N80" s="13"/>
      <c r="O80" s="13"/>
      <c r="P80" s="13">
        <f t="shared" si="20"/>
        <v>0</v>
      </c>
      <c r="Q80" s="15"/>
      <c r="R80" s="15"/>
      <c r="S80" s="13"/>
      <c r="T80" s="13" t="e">
        <f t="shared" si="21"/>
        <v>#DIV/0!</v>
      </c>
      <c r="U80" s="13" t="e">
        <f t="shared" si="22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 t="s">
        <v>39</v>
      </c>
      <c r="AC80" s="13">
        <f t="shared" si="23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112</v>
      </c>
      <c r="B81" s="13" t="s">
        <v>38</v>
      </c>
      <c r="C81" s="13"/>
      <c r="D81" s="13"/>
      <c r="E81" s="13"/>
      <c r="F81" s="13"/>
      <c r="G81" s="14">
        <v>0</v>
      </c>
      <c r="H81" s="13">
        <v>40</v>
      </c>
      <c r="I81" s="13" t="s">
        <v>33</v>
      </c>
      <c r="J81" s="13"/>
      <c r="K81" s="13">
        <f t="shared" si="18"/>
        <v>0</v>
      </c>
      <c r="L81" s="13">
        <f t="shared" si="19"/>
        <v>0</v>
      </c>
      <c r="M81" s="13"/>
      <c r="N81" s="13"/>
      <c r="O81" s="13"/>
      <c r="P81" s="13">
        <f t="shared" si="20"/>
        <v>0</v>
      </c>
      <c r="Q81" s="15"/>
      <c r="R81" s="15"/>
      <c r="S81" s="13"/>
      <c r="T81" s="13" t="e">
        <f t="shared" si="21"/>
        <v>#DIV/0!</v>
      </c>
      <c r="U81" s="13" t="e">
        <f t="shared" si="22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 t="s">
        <v>39</v>
      </c>
      <c r="AC81" s="13">
        <f t="shared" si="23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113</v>
      </c>
      <c r="B82" s="13" t="s">
        <v>38</v>
      </c>
      <c r="C82" s="13"/>
      <c r="D82" s="13"/>
      <c r="E82" s="13"/>
      <c r="F82" s="13"/>
      <c r="G82" s="14">
        <v>0</v>
      </c>
      <c r="H82" s="13">
        <v>50</v>
      </c>
      <c r="I82" s="13" t="s">
        <v>33</v>
      </c>
      <c r="J82" s="13"/>
      <c r="K82" s="13">
        <f t="shared" si="18"/>
        <v>0</v>
      </c>
      <c r="L82" s="13">
        <f t="shared" si="19"/>
        <v>0</v>
      </c>
      <c r="M82" s="13"/>
      <c r="N82" s="13"/>
      <c r="O82" s="13"/>
      <c r="P82" s="13">
        <f t="shared" si="20"/>
        <v>0</v>
      </c>
      <c r="Q82" s="15"/>
      <c r="R82" s="15"/>
      <c r="S82" s="13"/>
      <c r="T82" s="13" t="e">
        <f t="shared" si="21"/>
        <v>#DIV/0!</v>
      </c>
      <c r="U82" s="13" t="e">
        <f t="shared" si="22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 t="s">
        <v>39</v>
      </c>
      <c r="AC82" s="13">
        <f t="shared" si="23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114</v>
      </c>
      <c r="B83" s="13" t="s">
        <v>38</v>
      </c>
      <c r="C83" s="13"/>
      <c r="D83" s="13"/>
      <c r="E83" s="13"/>
      <c r="F83" s="13"/>
      <c r="G83" s="14">
        <v>0</v>
      </c>
      <c r="H83" s="13" t="e">
        <v>#N/A</v>
      </c>
      <c r="I83" s="13" t="s">
        <v>33</v>
      </c>
      <c r="J83" s="13"/>
      <c r="K83" s="13">
        <f t="shared" si="18"/>
        <v>0</v>
      </c>
      <c r="L83" s="13">
        <f t="shared" si="19"/>
        <v>0</v>
      </c>
      <c r="M83" s="13"/>
      <c r="N83" s="13"/>
      <c r="O83" s="13"/>
      <c r="P83" s="13">
        <f t="shared" si="20"/>
        <v>0</v>
      </c>
      <c r="Q83" s="15"/>
      <c r="R83" s="15"/>
      <c r="S83" s="13"/>
      <c r="T83" s="13" t="e">
        <f t="shared" si="21"/>
        <v>#DIV/0!</v>
      </c>
      <c r="U83" s="13" t="e">
        <f t="shared" si="22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39</v>
      </c>
      <c r="AC83" s="13">
        <f t="shared" si="23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115</v>
      </c>
      <c r="B84" s="1" t="s">
        <v>38</v>
      </c>
      <c r="C84" s="1">
        <v>91</v>
      </c>
      <c r="D84" s="1"/>
      <c r="E84" s="1">
        <v>31</v>
      </c>
      <c r="F84" s="1">
        <v>53</v>
      </c>
      <c r="G84" s="6">
        <v>0.06</v>
      </c>
      <c r="H84" s="1">
        <v>60</v>
      </c>
      <c r="I84" s="1" t="s">
        <v>33</v>
      </c>
      <c r="J84" s="1">
        <v>31</v>
      </c>
      <c r="K84" s="1">
        <f t="shared" si="18"/>
        <v>0</v>
      </c>
      <c r="L84" s="1">
        <f t="shared" si="19"/>
        <v>31</v>
      </c>
      <c r="M84" s="1"/>
      <c r="N84" s="1"/>
      <c r="O84" s="1"/>
      <c r="P84" s="1">
        <f t="shared" si="20"/>
        <v>6.2</v>
      </c>
      <c r="Q84" s="5">
        <f t="shared" ref="Q84:Q88" si="24">11*P84-O84-N84-F84</f>
        <v>15.200000000000003</v>
      </c>
      <c r="R84" s="5"/>
      <c r="S84" s="1"/>
      <c r="T84" s="1">
        <f t="shared" si="21"/>
        <v>11</v>
      </c>
      <c r="U84" s="1">
        <f t="shared" si="22"/>
        <v>8.5483870967741939</v>
      </c>
      <c r="V84" s="1">
        <v>4.8</v>
      </c>
      <c r="W84" s="1">
        <v>2.4</v>
      </c>
      <c r="X84" s="1">
        <v>4.4000000000000004</v>
      </c>
      <c r="Y84" s="1">
        <v>6.4</v>
      </c>
      <c r="Z84" s="1">
        <v>5.4</v>
      </c>
      <c r="AA84" s="1">
        <v>9</v>
      </c>
      <c r="AB84" s="1"/>
      <c r="AC84" s="1">
        <f t="shared" si="23"/>
        <v>1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38</v>
      </c>
      <c r="C85" s="1">
        <v>78</v>
      </c>
      <c r="D85" s="1">
        <v>40</v>
      </c>
      <c r="E85" s="1">
        <v>24</v>
      </c>
      <c r="F85" s="1">
        <v>85</v>
      </c>
      <c r="G85" s="6">
        <v>0.15</v>
      </c>
      <c r="H85" s="1">
        <v>60</v>
      </c>
      <c r="I85" s="1" t="s">
        <v>33</v>
      </c>
      <c r="J85" s="1">
        <v>25</v>
      </c>
      <c r="K85" s="1">
        <f t="shared" si="18"/>
        <v>-1</v>
      </c>
      <c r="L85" s="1">
        <f t="shared" si="19"/>
        <v>24</v>
      </c>
      <c r="M85" s="1"/>
      <c r="N85" s="1"/>
      <c r="O85" s="1"/>
      <c r="P85" s="1">
        <f t="shared" si="20"/>
        <v>4.8</v>
      </c>
      <c r="Q85" s="5"/>
      <c r="R85" s="5"/>
      <c r="S85" s="1"/>
      <c r="T85" s="1">
        <f t="shared" si="21"/>
        <v>17.708333333333336</v>
      </c>
      <c r="U85" s="1">
        <f t="shared" si="22"/>
        <v>17.708333333333336</v>
      </c>
      <c r="V85" s="1">
        <v>5</v>
      </c>
      <c r="W85" s="1">
        <v>2.6</v>
      </c>
      <c r="X85" s="1">
        <v>4</v>
      </c>
      <c r="Y85" s="1">
        <v>9.6</v>
      </c>
      <c r="Z85" s="1">
        <v>7.8</v>
      </c>
      <c r="AA85" s="1">
        <v>5.8</v>
      </c>
      <c r="AB85" s="16" t="s">
        <v>117</v>
      </c>
      <c r="AC85" s="1">
        <f t="shared" si="23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118</v>
      </c>
      <c r="B86" s="1" t="s">
        <v>32</v>
      </c>
      <c r="C86" s="1">
        <v>67.453000000000003</v>
      </c>
      <c r="D86" s="1">
        <v>80.751999999999995</v>
      </c>
      <c r="E86" s="1">
        <v>41.13</v>
      </c>
      <c r="F86" s="1">
        <v>95.131</v>
      </c>
      <c r="G86" s="6">
        <v>1</v>
      </c>
      <c r="H86" s="1">
        <v>55</v>
      </c>
      <c r="I86" s="1" t="s">
        <v>33</v>
      </c>
      <c r="J86" s="1">
        <v>43.5</v>
      </c>
      <c r="K86" s="1">
        <f t="shared" si="18"/>
        <v>-2.3699999999999974</v>
      </c>
      <c r="L86" s="1">
        <f t="shared" si="19"/>
        <v>41.13</v>
      </c>
      <c r="M86" s="1"/>
      <c r="N86" s="1">
        <v>31.022000000000009</v>
      </c>
      <c r="O86" s="1"/>
      <c r="P86" s="1">
        <f t="shared" si="20"/>
        <v>8.2260000000000009</v>
      </c>
      <c r="Q86" s="5"/>
      <c r="R86" s="5"/>
      <c r="S86" s="1"/>
      <c r="T86" s="1">
        <f t="shared" si="21"/>
        <v>15.335886214442013</v>
      </c>
      <c r="U86" s="1">
        <f t="shared" si="22"/>
        <v>15.335886214442013</v>
      </c>
      <c r="V86" s="1">
        <v>6.1036000000000001</v>
      </c>
      <c r="W86" s="1">
        <v>13.526</v>
      </c>
      <c r="X86" s="1">
        <v>12.970800000000001</v>
      </c>
      <c r="Y86" s="1">
        <v>6.2859999999999996</v>
      </c>
      <c r="Z86" s="1">
        <v>6.4795999999999996</v>
      </c>
      <c r="AA86" s="1">
        <v>11.1412</v>
      </c>
      <c r="AB86" s="16" t="s">
        <v>117</v>
      </c>
      <c r="AC86" s="1">
        <f t="shared" si="23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119</v>
      </c>
      <c r="B87" s="1" t="s">
        <v>38</v>
      </c>
      <c r="C87" s="1">
        <v>52</v>
      </c>
      <c r="D87" s="1">
        <v>40</v>
      </c>
      <c r="E87" s="1">
        <v>56</v>
      </c>
      <c r="F87" s="1">
        <v>20</v>
      </c>
      <c r="G87" s="6">
        <v>0.4</v>
      </c>
      <c r="H87" s="1">
        <v>55</v>
      </c>
      <c r="I87" s="1" t="s">
        <v>33</v>
      </c>
      <c r="J87" s="1">
        <v>59</v>
      </c>
      <c r="K87" s="1">
        <f t="shared" si="18"/>
        <v>-3</v>
      </c>
      <c r="L87" s="1">
        <f t="shared" si="19"/>
        <v>56</v>
      </c>
      <c r="M87" s="1"/>
      <c r="N87" s="1">
        <v>37.599999999999987</v>
      </c>
      <c r="O87" s="1">
        <v>33.400000000000013</v>
      </c>
      <c r="P87" s="1">
        <f t="shared" si="20"/>
        <v>11.2</v>
      </c>
      <c r="Q87" s="5">
        <f t="shared" si="24"/>
        <v>32.199999999999996</v>
      </c>
      <c r="R87" s="5"/>
      <c r="S87" s="1"/>
      <c r="T87" s="1">
        <f t="shared" si="21"/>
        <v>11</v>
      </c>
      <c r="U87" s="1">
        <f t="shared" si="22"/>
        <v>8.125</v>
      </c>
      <c r="V87" s="1">
        <v>10.8</v>
      </c>
      <c r="W87" s="1">
        <v>10.6</v>
      </c>
      <c r="X87" s="1">
        <v>9.4</v>
      </c>
      <c r="Y87" s="1">
        <v>9.4</v>
      </c>
      <c r="Z87" s="1">
        <v>9.1999999999999993</v>
      </c>
      <c r="AA87" s="1">
        <v>10.6</v>
      </c>
      <c r="AB87" s="1"/>
      <c r="AC87" s="1">
        <f t="shared" si="23"/>
        <v>13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120</v>
      </c>
      <c r="B88" s="1" t="s">
        <v>32</v>
      </c>
      <c r="C88" s="1">
        <v>74.090999999999994</v>
      </c>
      <c r="D88" s="1">
        <v>106.63</v>
      </c>
      <c r="E88" s="1">
        <v>67.593999999999994</v>
      </c>
      <c r="F88" s="1">
        <v>98.588999999999999</v>
      </c>
      <c r="G88" s="6">
        <v>1</v>
      </c>
      <c r="H88" s="1">
        <v>55</v>
      </c>
      <c r="I88" s="1" t="s">
        <v>33</v>
      </c>
      <c r="J88" s="1">
        <v>66.599999999999994</v>
      </c>
      <c r="K88" s="1">
        <f t="shared" si="18"/>
        <v>0.99399999999999977</v>
      </c>
      <c r="L88" s="1">
        <f t="shared" si="19"/>
        <v>67.593999999999994</v>
      </c>
      <c r="M88" s="1"/>
      <c r="N88" s="1">
        <v>34.181999999999981</v>
      </c>
      <c r="O88" s="1"/>
      <c r="P88" s="1">
        <f t="shared" si="20"/>
        <v>13.518799999999999</v>
      </c>
      <c r="Q88" s="5">
        <f t="shared" si="24"/>
        <v>15.9358</v>
      </c>
      <c r="R88" s="5"/>
      <c r="S88" s="1"/>
      <c r="T88" s="1">
        <f t="shared" si="21"/>
        <v>11</v>
      </c>
      <c r="U88" s="1">
        <f t="shared" si="22"/>
        <v>9.8212119418883326</v>
      </c>
      <c r="V88" s="1">
        <v>11.478400000000001</v>
      </c>
      <c r="W88" s="1">
        <v>16.423999999999999</v>
      </c>
      <c r="X88" s="1">
        <v>15.972</v>
      </c>
      <c r="Y88" s="1">
        <v>14.2906</v>
      </c>
      <c r="Z88" s="1">
        <v>14.1058</v>
      </c>
      <c r="AA88" s="1">
        <v>14.053599999999999</v>
      </c>
      <c r="AB88" s="1"/>
      <c r="AC88" s="1">
        <f t="shared" si="23"/>
        <v>16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121</v>
      </c>
      <c r="B89" s="13" t="s">
        <v>38</v>
      </c>
      <c r="C89" s="13"/>
      <c r="D89" s="13"/>
      <c r="E89" s="13"/>
      <c r="F89" s="13"/>
      <c r="G89" s="14">
        <v>0</v>
      </c>
      <c r="H89" s="13" t="e">
        <v>#N/A</v>
      </c>
      <c r="I89" s="13" t="s">
        <v>33</v>
      </c>
      <c r="J89" s="13"/>
      <c r="K89" s="13">
        <f t="shared" si="18"/>
        <v>0</v>
      </c>
      <c r="L89" s="13">
        <f t="shared" si="19"/>
        <v>0</v>
      </c>
      <c r="M89" s="13"/>
      <c r="N89" s="13"/>
      <c r="O89" s="13"/>
      <c r="P89" s="13">
        <f t="shared" si="20"/>
        <v>0</v>
      </c>
      <c r="Q89" s="15"/>
      <c r="R89" s="15"/>
      <c r="S89" s="13"/>
      <c r="T89" s="13" t="e">
        <f t="shared" si="21"/>
        <v>#DIV/0!</v>
      </c>
      <c r="U89" s="13" t="e">
        <f t="shared" si="22"/>
        <v>#DIV/0!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 t="s">
        <v>39</v>
      </c>
      <c r="AC89" s="13">
        <f t="shared" si="23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122</v>
      </c>
      <c r="B90" s="1" t="s">
        <v>38</v>
      </c>
      <c r="C90" s="1">
        <v>101</v>
      </c>
      <c r="D90" s="1">
        <v>10</v>
      </c>
      <c r="E90" s="1">
        <v>45</v>
      </c>
      <c r="F90" s="1">
        <v>51</v>
      </c>
      <c r="G90" s="6">
        <v>0.4</v>
      </c>
      <c r="H90" s="1">
        <v>55</v>
      </c>
      <c r="I90" s="1" t="s">
        <v>33</v>
      </c>
      <c r="J90" s="1">
        <v>45</v>
      </c>
      <c r="K90" s="1">
        <f t="shared" si="18"/>
        <v>0</v>
      </c>
      <c r="L90" s="1">
        <f t="shared" si="19"/>
        <v>45</v>
      </c>
      <c r="M90" s="1"/>
      <c r="N90" s="1">
        <v>53.599999999999987</v>
      </c>
      <c r="O90" s="1"/>
      <c r="P90" s="1">
        <f t="shared" si="20"/>
        <v>9</v>
      </c>
      <c r="Q90" s="5"/>
      <c r="R90" s="5"/>
      <c r="S90" s="1"/>
      <c r="T90" s="1">
        <f t="shared" si="21"/>
        <v>11.622222222222222</v>
      </c>
      <c r="U90" s="1">
        <f t="shared" si="22"/>
        <v>11.622222222222222</v>
      </c>
      <c r="V90" s="1">
        <v>9.4</v>
      </c>
      <c r="W90" s="1">
        <v>13.6</v>
      </c>
      <c r="X90" s="1">
        <v>10.8</v>
      </c>
      <c r="Y90" s="1">
        <v>2</v>
      </c>
      <c r="Z90" s="1">
        <v>3.4</v>
      </c>
      <c r="AA90" s="1">
        <v>14.4</v>
      </c>
      <c r="AB90" s="1"/>
      <c r="AC90" s="1">
        <f t="shared" si="23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123</v>
      </c>
      <c r="B91" s="13" t="s">
        <v>32</v>
      </c>
      <c r="C91" s="13"/>
      <c r="D91" s="13"/>
      <c r="E91" s="13"/>
      <c r="F91" s="13"/>
      <c r="G91" s="14">
        <v>0</v>
      </c>
      <c r="H91" s="13">
        <v>50</v>
      </c>
      <c r="I91" s="13" t="s">
        <v>33</v>
      </c>
      <c r="J91" s="13"/>
      <c r="K91" s="13">
        <f t="shared" si="18"/>
        <v>0</v>
      </c>
      <c r="L91" s="13">
        <f t="shared" si="19"/>
        <v>0</v>
      </c>
      <c r="M91" s="13"/>
      <c r="N91" s="13"/>
      <c r="O91" s="13"/>
      <c r="P91" s="13">
        <f t="shared" si="20"/>
        <v>0</v>
      </c>
      <c r="Q91" s="15"/>
      <c r="R91" s="15"/>
      <c r="S91" s="13"/>
      <c r="T91" s="13" t="e">
        <f t="shared" si="21"/>
        <v>#DIV/0!</v>
      </c>
      <c r="U91" s="13" t="e">
        <f t="shared" si="22"/>
        <v>#DIV/0!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 t="s">
        <v>39</v>
      </c>
      <c r="AC91" s="13">
        <f t="shared" si="23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124</v>
      </c>
      <c r="B92" s="1" t="s">
        <v>32</v>
      </c>
      <c r="C92" s="1">
        <v>261.54399999999998</v>
      </c>
      <c r="D92" s="1">
        <v>559.85</v>
      </c>
      <c r="E92" s="1">
        <v>345.88799999999998</v>
      </c>
      <c r="F92" s="1">
        <v>413.81700000000001</v>
      </c>
      <c r="G92" s="6">
        <v>1</v>
      </c>
      <c r="H92" s="1" t="e">
        <v>#N/A</v>
      </c>
      <c r="I92" s="1" t="s">
        <v>33</v>
      </c>
      <c r="J92" s="1">
        <v>435.53</v>
      </c>
      <c r="K92" s="1">
        <f t="shared" si="18"/>
        <v>-89.641999999999996</v>
      </c>
      <c r="L92" s="1">
        <f t="shared" si="19"/>
        <v>198.36799999999997</v>
      </c>
      <c r="M92" s="1">
        <v>147.52000000000001</v>
      </c>
      <c r="N92" s="1">
        <v>246.66239999999999</v>
      </c>
      <c r="O92" s="1"/>
      <c r="P92" s="1">
        <f t="shared" si="20"/>
        <v>39.673599999999993</v>
      </c>
      <c r="Q92" s="5"/>
      <c r="R92" s="5"/>
      <c r="S92" s="1"/>
      <c r="T92" s="1">
        <f t="shared" si="21"/>
        <v>16.647831303436039</v>
      </c>
      <c r="U92" s="1">
        <f t="shared" si="22"/>
        <v>16.647831303436039</v>
      </c>
      <c r="V92" s="1">
        <v>52.011400000000002</v>
      </c>
      <c r="W92" s="1">
        <v>77.807400000000001</v>
      </c>
      <c r="X92" s="1">
        <v>67.006799999999998</v>
      </c>
      <c r="Y92" s="1">
        <v>11.726800000000001</v>
      </c>
      <c r="Z92" s="1">
        <v>10.3576</v>
      </c>
      <c r="AA92" s="1">
        <v>0</v>
      </c>
      <c r="AB92" s="1" t="s">
        <v>125</v>
      </c>
      <c r="AC92" s="1">
        <f t="shared" si="23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126</v>
      </c>
      <c r="B93" s="1" t="s">
        <v>38</v>
      </c>
      <c r="C93" s="1">
        <v>134</v>
      </c>
      <c r="D93" s="1">
        <v>12</v>
      </c>
      <c r="E93" s="1">
        <v>65</v>
      </c>
      <c r="F93" s="1">
        <v>60</v>
      </c>
      <c r="G93" s="6">
        <v>0.3</v>
      </c>
      <c r="H93" s="1">
        <v>30</v>
      </c>
      <c r="I93" s="1" t="s">
        <v>33</v>
      </c>
      <c r="J93" s="1">
        <v>74</v>
      </c>
      <c r="K93" s="1">
        <f t="shared" si="18"/>
        <v>-9</v>
      </c>
      <c r="L93" s="1">
        <f t="shared" si="19"/>
        <v>65</v>
      </c>
      <c r="M93" s="1"/>
      <c r="N93" s="1">
        <v>32.400000000000013</v>
      </c>
      <c r="O93" s="1"/>
      <c r="P93" s="1">
        <f t="shared" si="20"/>
        <v>13</v>
      </c>
      <c r="Q93" s="5">
        <f t="shared" ref="Q93:Q94" si="25">10.5*P93-O93-N93-F93</f>
        <v>44.099999999999994</v>
      </c>
      <c r="R93" s="5"/>
      <c r="S93" s="1"/>
      <c r="T93" s="1">
        <f t="shared" si="21"/>
        <v>10.5</v>
      </c>
      <c r="U93" s="1">
        <f t="shared" si="22"/>
        <v>7.1076923076923082</v>
      </c>
      <c r="V93" s="1">
        <v>11.2</v>
      </c>
      <c r="W93" s="1">
        <v>14.4</v>
      </c>
      <c r="X93" s="1">
        <v>13.2</v>
      </c>
      <c r="Y93" s="1">
        <v>17.2</v>
      </c>
      <c r="Z93" s="1">
        <v>18</v>
      </c>
      <c r="AA93" s="1">
        <v>19.399999999999999</v>
      </c>
      <c r="AB93" s="1"/>
      <c r="AC93" s="1">
        <f t="shared" si="23"/>
        <v>13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127</v>
      </c>
      <c r="B94" s="1" t="s">
        <v>38</v>
      </c>
      <c r="C94" s="1">
        <v>106</v>
      </c>
      <c r="D94" s="1">
        <v>18</v>
      </c>
      <c r="E94" s="1">
        <v>53</v>
      </c>
      <c r="F94" s="1">
        <v>49</v>
      </c>
      <c r="G94" s="6">
        <v>0.3</v>
      </c>
      <c r="H94" s="1">
        <v>30</v>
      </c>
      <c r="I94" s="1" t="s">
        <v>33</v>
      </c>
      <c r="J94" s="1">
        <v>56</v>
      </c>
      <c r="K94" s="1">
        <f t="shared" si="18"/>
        <v>-3</v>
      </c>
      <c r="L94" s="1">
        <f t="shared" si="19"/>
        <v>53</v>
      </c>
      <c r="M94" s="1"/>
      <c r="N94" s="1">
        <v>35.399999999999991</v>
      </c>
      <c r="O94" s="1"/>
      <c r="P94" s="1">
        <f t="shared" si="20"/>
        <v>10.6</v>
      </c>
      <c r="Q94" s="5">
        <f t="shared" si="25"/>
        <v>26.900000000000006</v>
      </c>
      <c r="R94" s="5"/>
      <c r="S94" s="1"/>
      <c r="T94" s="1">
        <f t="shared" si="21"/>
        <v>10.5</v>
      </c>
      <c r="U94" s="1">
        <f t="shared" si="22"/>
        <v>7.9622641509433958</v>
      </c>
      <c r="V94" s="1">
        <v>10.6</v>
      </c>
      <c r="W94" s="1">
        <v>12.2</v>
      </c>
      <c r="X94" s="1">
        <v>12.4</v>
      </c>
      <c r="Y94" s="1">
        <v>6.2</v>
      </c>
      <c r="Z94" s="1">
        <v>6.8</v>
      </c>
      <c r="AA94" s="1">
        <v>16.399999999999999</v>
      </c>
      <c r="AB94" s="1"/>
      <c r="AC94" s="1">
        <f t="shared" si="23"/>
        <v>8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128</v>
      </c>
      <c r="B95" s="1" t="s">
        <v>32</v>
      </c>
      <c r="C95" s="1">
        <v>1780.048</v>
      </c>
      <c r="D95" s="1">
        <v>5958.1</v>
      </c>
      <c r="E95" s="1">
        <v>6031.5559999999996</v>
      </c>
      <c r="F95" s="1">
        <v>1354.7650000000001</v>
      </c>
      <c r="G95" s="6">
        <v>1</v>
      </c>
      <c r="H95" s="1">
        <v>60</v>
      </c>
      <c r="I95" s="1" t="s">
        <v>33</v>
      </c>
      <c r="J95" s="1">
        <v>6015.5649999999996</v>
      </c>
      <c r="K95" s="1">
        <f t="shared" si="18"/>
        <v>15.990999999999985</v>
      </c>
      <c r="L95" s="1">
        <f t="shared" si="19"/>
        <v>1492.991</v>
      </c>
      <c r="M95" s="1">
        <v>4538.5649999999996</v>
      </c>
      <c r="N95" s="1">
        <v>857.3044400000008</v>
      </c>
      <c r="O95" s="1">
        <v>650</v>
      </c>
      <c r="P95" s="1">
        <f t="shared" si="20"/>
        <v>298.59820000000002</v>
      </c>
      <c r="Q95" s="5">
        <f>11.7*P95-O95-N95-F95</f>
        <v>631.52949999999896</v>
      </c>
      <c r="R95" s="5"/>
      <c r="S95" s="1"/>
      <c r="T95" s="1">
        <f t="shared" si="21"/>
        <v>11.7</v>
      </c>
      <c r="U95" s="1">
        <f t="shared" si="22"/>
        <v>9.5850190657545848</v>
      </c>
      <c r="V95" s="1">
        <v>290.63639999999998</v>
      </c>
      <c r="W95" s="1">
        <v>299.6626</v>
      </c>
      <c r="X95" s="1">
        <v>292.75080000000003</v>
      </c>
      <c r="Y95" s="1">
        <v>321.45780000000002</v>
      </c>
      <c r="Z95" s="1">
        <v>312.57060000000001</v>
      </c>
      <c r="AA95" s="1">
        <v>304.92520000000002</v>
      </c>
      <c r="AB95" s="1"/>
      <c r="AC95" s="1">
        <f t="shared" si="23"/>
        <v>632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129</v>
      </c>
      <c r="B96" s="10" t="s">
        <v>32</v>
      </c>
      <c r="C96" s="10">
        <v>-25.004999999999999</v>
      </c>
      <c r="D96" s="10">
        <v>25.004999999999999</v>
      </c>
      <c r="E96" s="10"/>
      <c r="F96" s="10"/>
      <c r="G96" s="11">
        <v>0</v>
      </c>
      <c r="H96" s="10" t="e">
        <v>#N/A</v>
      </c>
      <c r="I96" s="10" t="s">
        <v>50</v>
      </c>
      <c r="J96" s="10"/>
      <c r="K96" s="10">
        <f t="shared" si="18"/>
        <v>0</v>
      </c>
      <c r="L96" s="10">
        <f t="shared" si="19"/>
        <v>0</v>
      </c>
      <c r="M96" s="10"/>
      <c r="N96" s="10"/>
      <c r="O96" s="10"/>
      <c r="P96" s="10">
        <f t="shared" si="20"/>
        <v>0</v>
      </c>
      <c r="Q96" s="12"/>
      <c r="R96" s="12"/>
      <c r="S96" s="10"/>
      <c r="T96" s="10" t="e">
        <f t="shared" si="21"/>
        <v>#DIV/0!</v>
      </c>
      <c r="U96" s="10" t="e">
        <f t="shared" si="22"/>
        <v>#DIV/0!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/>
      <c r="AC96" s="10">
        <f t="shared" si="23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130</v>
      </c>
      <c r="B97" s="1" t="s">
        <v>38</v>
      </c>
      <c r="C97" s="1">
        <v>40</v>
      </c>
      <c r="D97" s="1"/>
      <c r="E97" s="1">
        <v>35</v>
      </c>
      <c r="F97" s="1">
        <v>2</v>
      </c>
      <c r="G97" s="6">
        <v>0.1</v>
      </c>
      <c r="H97" s="1">
        <v>60</v>
      </c>
      <c r="I97" s="1" t="s">
        <v>33</v>
      </c>
      <c r="J97" s="1">
        <v>25</v>
      </c>
      <c r="K97" s="1">
        <f t="shared" si="18"/>
        <v>10</v>
      </c>
      <c r="L97" s="1">
        <f t="shared" si="19"/>
        <v>35</v>
      </c>
      <c r="M97" s="1"/>
      <c r="N97" s="1"/>
      <c r="O97" s="1"/>
      <c r="P97" s="1">
        <f t="shared" si="20"/>
        <v>7</v>
      </c>
      <c r="Q97" s="5">
        <f>9*P97-O97-N97-F97</f>
        <v>61</v>
      </c>
      <c r="R97" s="5"/>
      <c r="S97" s="1"/>
      <c r="T97" s="1">
        <f t="shared" si="21"/>
        <v>9</v>
      </c>
      <c r="U97" s="1">
        <f t="shared" si="22"/>
        <v>0.2857142857142857</v>
      </c>
      <c r="V97" s="1">
        <v>2.2000000000000002</v>
      </c>
      <c r="W97" s="1">
        <v>-0.4</v>
      </c>
      <c r="X97" s="1">
        <v>-0.6</v>
      </c>
      <c r="Y97" s="1">
        <v>3.6</v>
      </c>
      <c r="Z97" s="1">
        <v>4.4000000000000004</v>
      </c>
      <c r="AA97" s="1">
        <v>4</v>
      </c>
      <c r="AB97" s="1"/>
      <c r="AC97" s="1">
        <f t="shared" si="23"/>
        <v>6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131</v>
      </c>
      <c r="B98" s="1" t="s">
        <v>32</v>
      </c>
      <c r="C98" s="1">
        <v>2729.0549999999998</v>
      </c>
      <c r="D98" s="1">
        <v>6091.1790000000001</v>
      </c>
      <c r="E98" s="1">
        <v>5887.5709999999999</v>
      </c>
      <c r="F98" s="1">
        <v>2402.9769999999999</v>
      </c>
      <c r="G98" s="6">
        <v>1</v>
      </c>
      <c r="H98" s="1">
        <v>60</v>
      </c>
      <c r="I98" s="1" t="s">
        <v>33</v>
      </c>
      <c r="J98" s="1">
        <v>5841.4049999999997</v>
      </c>
      <c r="K98" s="1">
        <f t="shared" si="18"/>
        <v>46.166000000000167</v>
      </c>
      <c r="L98" s="1">
        <f t="shared" si="19"/>
        <v>1873.6659999999997</v>
      </c>
      <c r="M98" s="1">
        <v>4013.9050000000002</v>
      </c>
      <c r="N98" s="1">
        <v>1505.679680000002</v>
      </c>
      <c r="O98" s="1"/>
      <c r="P98" s="1">
        <f t="shared" si="20"/>
        <v>374.73319999999995</v>
      </c>
      <c r="Q98" s="5">
        <f t="shared" ref="Q98:Q99" si="26">11.7*P98-O98-N98-F98</f>
        <v>475.72175999999763</v>
      </c>
      <c r="R98" s="5"/>
      <c r="S98" s="1"/>
      <c r="T98" s="1">
        <f t="shared" si="21"/>
        <v>11.7</v>
      </c>
      <c r="U98" s="1">
        <f t="shared" si="22"/>
        <v>10.430505436934871</v>
      </c>
      <c r="V98" s="1">
        <v>386.34460000000001</v>
      </c>
      <c r="W98" s="1">
        <v>477.80120000000022</v>
      </c>
      <c r="X98" s="1">
        <v>446.57319999999999</v>
      </c>
      <c r="Y98" s="1">
        <v>490.5652</v>
      </c>
      <c r="Z98" s="1">
        <v>487.70519999999999</v>
      </c>
      <c r="AA98" s="1">
        <v>479.24679999999989</v>
      </c>
      <c r="AB98" s="1"/>
      <c r="AC98" s="1">
        <f t="shared" si="23"/>
        <v>476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132</v>
      </c>
      <c r="B99" s="1" t="s">
        <v>32</v>
      </c>
      <c r="C99" s="1">
        <v>2905.8409999999999</v>
      </c>
      <c r="D99" s="1">
        <v>11747.989</v>
      </c>
      <c r="E99" s="1">
        <v>12390.272000000001</v>
      </c>
      <c r="F99" s="1">
        <v>1676.87</v>
      </c>
      <c r="G99" s="6">
        <v>1</v>
      </c>
      <c r="H99" s="1">
        <v>60</v>
      </c>
      <c r="I99" s="1" t="s">
        <v>33</v>
      </c>
      <c r="J99" s="1">
        <v>12330.915000000001</v>
      </c>
      <c r="K99" s="1">
        <f t="shared" si="18"/>
        <v>59.356999999999971</v>
      </c>
      <c r="L99" s="1">
        <f t="shared" si="19"/>
        <v>2172.9570000000003</v>
      </c>
      <c r="M99" s="1">
        <v>10217.315000000001</v>
      </c>
      <c r="N99" s="1">
        <v>1630.7079200000021</v>
      </c>
      <c r="O99" s="1">
        <v>1150</v>
      </c>
      <c r="P99" s="1">
        <f t="shared" si="20"/>
        <v>434.59140000000008</v>
      </c>
      <c r="Q99" s="5">
        <f t="shared" si="26"/>
        <v>627.14145999999846</v>
      </c>
      <c r="R99" s="5"/>
      <c r="S99" s="1"/>
      <c r="T99" s="1">
        <f t="shared" si="21"/>
        <v>11.7</v>
      </c>
      <c r="U99" s="1">
        <f t="shared" si="22"/>
        <v>10.256940013078953</v>
      </c>
      <c r="V99" s="1">
        <v>445.36799999999982</v>
      </c>
      <c r="W99" s="1">
        <v>462.67180000000008</v>
      </c>
      <c r="X99" s="1">
        <v>426.17639999999989</v>
      </c>
      <c r="Y99" s="1">
        <v>505.52960000000002</v>
      </c>
      <c r="Z99" s="1">
        <v>495.06720000000001</v>
      </c>
      <c r="AA99" s="1">
        <v>471.4380000000001</v>
      </c>
      <c r="AB99" s="1"/>
      <c r="AC99" s="1">
        <f t="shared" si="23"/>
        <v>627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133</v>
      </c>
      <c r="B100" s="1" t="s">
        <v>38</v>
      </c>
      <c r="C100" s="1">
        <v>13</v>
      </c>
      <c r="D100" s="1">
        <v>66</v>
      </c>
      <c r="E100" s="1">
        <v>6</v>
      </c>
      <c r="F100" s="1">
        <v>73</v>
      </c>
      <c r="G100" s="6">
        <v>0.2</v>
      </c>
      <c r="H100" s="1">
        <v>30</v>
      </c>
      <c r="I100" s="1" t="s">
        <v>33</v>
      </c>
      <c r="J100" s="1">
        <v>6</v>
      </c>
      <c r="K100" s="1">
        <f t="shared" si="18"/>
        <v>0</v>
      </c>
      <c r="L100" s="1">
        <f t="shared" si="19"/>
        <v>6</v>
      </c>
      <c r="M100" s="1"/>
      <c r="N100" s="1"/>
      <c r="O100" s="1"/>
      <c r="P100" s="1">
        <f t="shared" si="20"/>
        <v>1.2</v>
      </c>
      <c r="Q100" s="5"/>
      <c r="R100" s="5"/>
      <c r="S100" s="1"/>
      <c r="T100" s="1">
        <f t="shared" si="21"/>
        <v>60.833333333333336</v>
      </c>
      <c r="U100" s="1">
        <f t="shared" si="22"/>
        <v>60.833333333333336</v>
      </c>
      <c r="V100" s="1">
        <v>0</v>
      </c>
      <c r="W100" s="1">
        <v>3.0968</v>
      </c>
      <c r="X100" s="1">
        <v>7.6968000000000014</v>
      </c>
      <c r="Y100" s="1">
        <v>4.5999999999999996</v>
      </c>
      <c r="Z100" s="1">
        <v>0</v>
      </c>
      <c r="AA100" s="1">
        <v>0.6</v>
      </c>
      <c r="AB100" s="17" t="s">
        <v>117</v>
      </c>
      <c r="AC100" s="1">
        <f t="shared" si="23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3" t="s">
        <v>134</v>
      </c>
      <c r="B101" s="13" t="s">
        <v>32</v>
      </c>
      <c r="C101" s="13"/>
      <c r="D101" s="13"/>
      <c r="E101" s="13"/>
      <c r="F101" s="13"/>
      <c r="G101" s="14">
        <v>0</v>
      </c>
      <c r="H101" s="13" t="e">
        <v>#N/A</v>
      </c>
      <c r="I101" s="13" t="s">
        <v>33</v>
      </c>
      <c r="J101" s="13"/>
      <c r="K101" s="13">
        <f t="shared" si="18"/>
        <v>0</v>
      </c>
      <c r="L101" s="13">
        <f t="shared" si="19"/>
        <v>0</v>
      </c>
      <c r="M101" s="13"/>
      <c r="N101" s="13"/>
      <c r="O101" s="13"/>
      <c r="P101" s="13">
        <f t="shared" si="20"/>
        <v>0</v>
      </c>
      <c r="Q101" s="15"/>
      <c r="R101" s="15"/>
      <c r="S101" s="13"/>
      <c r="T101" s="13" t="e">
        <f t="shared" si="21"/>
        <v>#DIV/0!</v>
      </c>
      <c r="U101" s="13" t="e">
        <f t="shared" si="22"/>
        <v>#DIV/0!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 t="s">
        <v>39</v>
      </c>
      <c r="AC101" s="13">
        <f t="shared" si="23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101" xr:uid="{D2FD47B6-C8A0-4B86-82D4-A746336263E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2024-08-15T13:15:27Z</dcterms:created>
  <dcterms:modified xsi:type="dcterms:W3CDTF">2024-08-16T10:28:37Z</dcterms:modified>
</cp:coreProperties>
</file>